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ES\Desktop\Relatório Estatístico 2017\verdadeiro\"/>
    </mc:Choice>
  </mc:AlternateContent>
  <bookViews>
    <workbookView xWindow="0" yWindow="0" windowWidth="19200" windowHeight="10860" tabRatio="921"/>
  </bookViews>
  <sheets>
    <sheet name="Índice" sheetId="1" r:id="rId1"/>
    <sheet name="Quadro 1.1" sheetId="2" r:id="rId2"/>
    <sheet name="Quadro 1.2" sheetId="3" r:id="rId3"/>
    <sheet name="Quadro 1.3" sheetId="4" r:id="rId4"/>
    <sheet name="Quadro 1.4" sheetId="5" r:id="rId5"/>
    <sheet name="Quadro 1.5" sheetId="6" r:id="rId6"/>
    <sheet name="Quadro 1.6" sheetId="7" r:id="rId7"/>
    <sheet name="Quadro 1.7" sheetId="8" r:id="rId8"/>
    <sheet name="Quadro 1.8" sheetId="9" r:id="rId9"/>
    <sheet name="Gráfico 1.1" sheetId="10" r:id="rId10"/>
    <sheet name="Gráfico 1.2" sheetId="11" r:id="rId11"/>
    <sheet name="Gráfico 1.3" sheetId="12" r:id="rId12"/>
    <sheet name="Gráfico 1.4" sheetId="13" r:id="rId13"/>
    <sheet name="Gráfico 1.5" sheetId="14" r:id="rId14"/>
    <sheet name="Gráfico 1.6" sheetId="15" r:id="rId15"/>
    <sheet name="Gráfico 1.7" sheetId="16" r:id="rId16"/>
  </sheets>
  <definedNames>
    <definedName name="_xlnm.Print_Titles" localSheetId="0">Índice!$1:$2</definedName>
    <definedName name="_xlnm.Print_Titles" localSheetId="1">'Quadro 1.1'!$1:$4</definedName>
    <definedName name="_xlnm.Print_Titles" localSheetId="2">'Quadro 1.2'!$1:$3</definedName>
    <definedName name="_xlnm.Print_Titles" localSheetId="3">'Quadro 1.3'!$1:$4</definedName>
    <definedName name="Quadro_1.1_Indicadores_sociais_de_contexto">'Quadro 1.1'!$B$2</definedName>
    <definedName name="Z_0736B1FA_9E06_4CE7_B68A_C3C39CCEF01C_.wvu.PrintTitles" localSheetId="0" hidden="1">Índice!$1:$2</definedName>
    <definedName name="Z_0736B1FA_9E06_4CE7_B68A_C3C39CCEF01C_.wvu.PrintTitles" localSheetId="1" hidden="1">'Quadro 1.1'!$1:$4</definedName>
    <definedName name="Z_0736B1FA_9E06_4CE7_B68A_C3C39CCEF01C_.wvu.PrintTitles" localSheetId="2" hidden="1">'Quadro 1.2'!$1:$3</definedName>
    <definedName name="Z_0736B1FA_9E06_4CE7_B68A_C3C39CCEF01C_.wvu.PrintTitles" localSheetId="3" hidden="1">'Quadro 1.3'!$1:$4</definedName>
    <definedName name="Z_B544136C_407E_43E6_9B24_EBD70BB50554_.wvu.PrintTitles" localSheetId="0" hidden="1">Índice!$1:$2</definedName>
    <definedName name="Z_B544136C_407E_43E6_9B24_EBD70BB50554_.wvu.PrintTitles" localSheetId="1" hidden="1">'Quadro 1.1'!$1:$4</definedName>
    <definedName name="Z_B544136C_407E_43E6_9B24_EBD70BB50554_.wvu.PrintTitles" localSheetId="2" hidden="1">'Quadro 1.2'!$1:$3</definedName>
    <definedName name="Z_B544136C_407E_43E6_9B24_EBD70BB50554_.wvu.PrintTitles" localSheetId="3" hidden="1">'Quadro 1.3'!$1:$4</definedName>
    <definedName name="Z_DC35590C_2B94_4904_B7EE_424B7FEB2A9E_.wvu.PrintTitles" localSheetId="0" hidden="1">Índice!$1:$2</definedName>
    <definedName name="Z_DC35590C_2B94_4904_B7EE_424B7FEB2A9E_.wvu.PrintTitles" localSheetId="1" hidden="1">'Quadro 1.1'!$1:$4</definedName>
    <definedName name="Z_DC35590C_2B94_4904_B7EE_424B7FEB2A9E_.wvu.PrintTitles" localSheetId="2" hidden="1">'Quadro 1.2'!$1:$3</definedName>
    <definedName name="Z_DC35590C_2B94_4904_B7EE_424B7FEB2A9E_.wvu.PrintTitles" localSheetId="3" hidden="1">'Quadro 1.3'!$1:$4</definedName>
  </definedNames>
  <calcPr calcId="162913"/>
  <customWorkbookViews>
    <customWorkbookView name="Utlizador - Vista pessoal" guid="{B544136C-407E-43E6-9B24-EBD70BB50554}" mergeInterval="0" personalView="1" maximized="1" xWindow="-8" yWindow="-8" windowWidth="1296" windowHeight="776" tabRatio="921" activeSheetId="1"/>
    <customWorkbookView name="CIES - Personal View" guid="{0736B1FA-9E06-4CE7-B68A-C3C39CCEF01C}" mergeInterval="0" personalView="1" maximized="1" xWindow="-8" yWindow="-8" windowWidth="1296" windowHeight="1000" tabRatio="921" activeSheetId="2" showComments="commIndAndComment"/>
    <customWorkbookView name="user - Personal View" guid="{DC35590C-2B94-4904-B7EE-424B7FEB2A9E}" mergeInterval="0" personalView="1" maximized="1" windowWidth="1676" windowHeight="810" tabRatio="921" activeSheetId="4"/>
  </customWorkbookViews>
</workbook>
</file>

<file path=xl/calcChain.xml><?xml version="1.0" encoding="utf-8"?>
<calcChain xmlns="http://schemas.openxmlformats.org/spreadsheetml/2006/main">
  <c r="C6" i="4" l="1"/>
  <c r="B10" i="1" l="1"/>
  <c r="E7" i="1" l="1"/>
  <c r="D14" i="6"/>
  <c r="C14" i="6"/>
  <c r="I10" i="5" l="1"/>
  <c r="J10" i="5" s="1"/>
  <c r="H10" i="5"/>
  <c r="F10" i="5"/>
  <c r="D10" i="5"/>
  <c r="I9" i="5"/>
  <c r="J9" i="5" s="1"/>
  <c r="H9" i="5"/>
  <c r="F9" i="5"/>
  <c r="D9" i="5"/>
  <c r="I8" i="5"/>
  <c r="J8" i="5" s="1"/>
  <c r="H8" i="5"/>
  <c r="F8" i="5"/>
  <c r="D8" i="5"/>
  <c r="I7" i="5"/>
  <c r="J7" i="5" s="1"/>
  <c r="H7" i="5"/>
  <c r="F7" i="5"/>
  <c r="D7" i="5"/>
  <c r="I6" i="5"/>
  <c r="J6" i="5" s="1"/>
  <c r="H6" i="5"/>
  <c r="F6" i="5"/>
  <c r="D6" i="5"/>
  <c r="I5" i="5"/>
  <c r="J5" i="5" s="1"/>
  <c r="H5" i="5"/>
  <c r="F5" i="5"/>
  <c r="D5" i="5"/>
  <c r="C19" i="4"/>
  <c r="E9" i="1" l="1"/>
  <c r="B5" i="1"/>
  <c r="B4" i="1"/>
  <c r="C18" i="4"/>
  <c r="C17" i="4"/>
  <c r="C16" i="4"/>
  <c r="C8" i="4"/>
  <c r="C7" i="4"/>
  <c r="D84" i="16"/>
  <c r="C84" i="16"/>
  <c r="E10" i="1"/>
  <c r="E8" i="1"/>
  <c r="B11" i="1"/>
  <c r="B9" i="1"/>
  <c r="B8" i="1"/>
  <c r="E6" i="1"/>
  <c r="E5" i="1"/>
  <c r="E4" i="1"/>
  <c r="B7" i="1"/>
  <c r="B6" i="1"/>
</calcChain>
</file>

<file path=xl/sharedStrings.xml><?xml version="1.0" encoding="utf-8"?>
<sst xmlns="http://schemas.openxmlformats.org/spreadsheetml/2006/main" count="433" uniqueCount="197">
  <si>
    <t>OEm</t>
  </si>
  <si>
    <t>Observatório da Emigração</t>
  </si>
  <si>
    <t>link</t>
  </si>
  <si>
    <t>Total</t>
  </si>
  <si>
    <t>Portugal</t>
  </si>
  <si>
    <t>Ranking</t>
  </si>
  <si>
    <t>Malta</t>
  </si>
  <si>
    <t>..</t>
  </si>
  <si>
    <t>Cabo Verde</t>
  </si>
  <si>
    <t>China</t>
  </si>
  <si>
    <t>Bangladesh</t>
  </si>
  <si>
    <t>Atualizado em</t>
  </si>
  <si>
    <t>Nota</t>
  </si>
  <si>
    <t>Fonte</t>
  </si>
  <si>
    <t>Instituto Nacional de Estatística
[A]</t>
  </si>
  <si>
    <t>Ano</t>
  </si>
  <si>
    <t>Permanente</t>
  </si>
  <si>
    <t>Temporária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</si>
  <si>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</si>
  <si>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Milhares</t>
  </si>
  <si>
    <t>Percentagem</t>
  </si>
  <si>
    <t>País</t>
  </si>
  <si>
    <t>Principais países de origem</t>
  </si>
  <si>
    <t>Taxa de emigração</t>
  </si>
  <si>
    <t>Taxa de imigração</t>
  </si>
  <si>
    <t>Suíça</t>
  </si>
  <si>
    <t>Reino Unido</t>
  </si>
  <si>
    <t>Espanha</t>
  </si>
  <si>
    <t>França</t>
  </si>
  <si>
    <t>Luxemburgo</t>
  </si>
  <si>
    <t>Alemanha</t>
  </si>
  <si>
    <t>Brasil</t>
  </si>
  <si>
    <t>Roménia</t>
  </si>
  <si>
    <t>Indicadores</t>
  </si>
  <si>
    <t>Taxa de emigração da população com ensino superior (idade de entrada &gt; 22, %, 2000)</t>
  </si>
  <si>
    <t>Gráfico elaborado pelo Observatório da Emigração com base nos dados sobre as entradas de portugueses nos países de destino.</t>
  </si>
  <si>
    <r>
      <t xml:space="preserve">Quadro elaborado pelo Observatório da Emigração, valores de: </t>
    </r>
    <r>
      <rPr>
        <b/>
        <sz val="8"/>
        <color indexed="8"/>
        <rFont val="Arial"/>
        <family val="2"/>
      </rPr>
      <t>[A]</t>
    </r>
    <r>
      <rPr>
        <sz val="8"/>
        <color indexed="8"/>
        <rFont val="Arial"/>
        <family val="2"/>
      </rPr>
      <t xml:space="preserve"> Instituto Nacional de Estatística (INE), Inquérito aos Movimentos Migratórios de Saída (1992 a 2007) e Estimativas Anuais da Emigração (desde 2008), com base em dados do Inquérito Permanente ao Emprego, em Pordata, Base de Dados de Portugal Contemporâneo; </t>
    </r>
    <r>
      <rPr>
        <b/>
        <sz val="8"/>
        <color indexed="8"/>
        <rFont val="Arial"/>
        <family val="2"/>
      </rPr>
      <t>[B]</t>
    </r>
    <r>
      <rPr>
        <sz val="8"/>
        <color indexed="8"/>
        <rFont val="Arial"/>
        <family val="2"/>
      </rPr>
      <t xml:space="preserve"> Observatório da Emigração com base nos dados sobre as entradas de portugueses nos países de destino.</t>
    </r>
  </si>
  <si>
    <t>Áustria</t>
  </si>
  <si>
    <t>Bélgica</t>
  </si>
  <si>
    <t>Bulgária</t>
  </si>
  <si>
    <t>Chipre</t>
  </si>
  <si>
    <t>Dinamarca</t>
  </si>
  <si>
    <t>Eslováquia</t>
  </si>
  <si>
    <t>Eslovénia</t>
  </si>
  <si>
    <t>Estónia</t>
  </si>
  <si>
    <t>Finlândia</t>
  </si>
  <si>
    <t>Grécia</t>
  </si>
  <si>
    <t>Hungria</t>
  </si>
  <si>
    <t>Irlanda</t>
  </si>
  <si>
    <t>Itália</t>
  </si>
  <si>
    <t>Letónia</t>
  </si>
  <si>
    <t>Lituânia</t>
  </si>
  <si>
    <t>Polónia</t>
  </si>
  <si>
    <t>República Checa</t>
  </si>
  <si>
    <t>Suécia</t>
  </si>
  <si>
    <t>Croácia</t>
  </si>
  <si>
    <t>Holanda</t>
  </si>
  <si>
    <t>México</t>
  </si>
  <si>
    <t>Índia</t>
  </si>
  <si>
    <t>Federação Russa</t>
  </si>
  <si>
    <t>Ucrânia</t>
  </si>
  <si>
    <t>Paquistão</t>
  </si>
  <si>
    <t>Filipinas</t>
  </si>
  <si>
    <t>Turquia</t>
  </si>
  <si>
    <t>Marrocos</t>
  </si>
  <si>
    <t>Palestina</t>
  </si>
  <si>
    <t>Indonésia</t>
  </si>
  <si>
    <t>EUA</t>
  </si>
  <si>
    <t>Afeganistão</t>
  </si>
  <si>
    <t>Coreia do Sul</t>
  </si>
  <si>
    <t>Porto Rico</t>
  </si>
  <si>
    <t>Colômbia</t>
  </si>
  <si>
    <t>1 | Emigração total e indicadores de enquadramento</t>
  </si>
  <si>
    <t>Albânia</t>
  </si>
  <si>
    <t>Jamaica</t>
  </si>
  <si>
    <t>Arménia</t>
  </si>
  <si>
    <t>Trinidad e Tobago</t>
  </si>
  <si>
    <t>Geórgia</t>
  </si>
  <si>
    <t>Macedónia</t>
  </si>
  <si>
    <t>Moldávia</t>
  </si>
  <si>
    <t>Lesoto</t>
  </si>
  <si>
    <t>El Salvador</t>
  </si>
  <si>
    <t>Líbano</t>
  </si>
  <si>
    <t>Nova Zelândia</t>
  </si>
  <si>
    <t>Europa</t>
  </si>
  <si>
    <t>América</t>
  </si>
  <si>
    <t>Outros</t>
  </si>
  <si>
    <t>População ativa com ensino superior (% do total, 2014)</t>
  </si>
  <si>
    <t>Desemprego de longa duração (% do desemprego total, 2014)</t>
  </si>
  <si>
    <t>Quadro elaborado pelo Observatório da Emigração, valores de United Nations, Department of Economic and Social Affairs, Population Division (2015), Trends in International Migrant Stock: Migrants by Destination and Origin (United Nations database, POP/DB/MIG/Stock/Rev.2015).</t>
  </si>
  <si>
    <t>Egipto</t>
  </si>
  <si>
    <t>Myanmar</t>
  </si>
  <si>
    <t>(*)</t>
  </si>
  <si>
    <t>Relatório Estatístico 2016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</si>
  <si>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</si>
  <si>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Número de imigrantes em percentagem da população do país de destino (2015)</t>
  </si>
  <si>
    <t>Número de imigrantes (milhares, 2015)</t>
  </si>
  <si>
    <t>Número de emigrantes a residir no estrangeiro em percentagem da população do país de origem (2015)</t>
  </si>
  <si>
    <t>Número de emigrantes a residir no estrangeiro (milhares, 2015)</t>
  </si>
  <si>
    <t>Gráfico elaborado pelo Observatório da Emigração, valores de United Nations, Department of Economic and Social Affairs, Population Division (2015), Trends in International Migrant Stock: Migrants by Destination and Origin (United Nations database, POP/DB/MIG/Stock/Rev.2015).</t>
  </si>
  <si>
    <t>Síria</t>
  </si>
  <si>
    <t>Vietname</t>
  </si>
  <si>
    <t>Somália</t>
  </si>
  <si>
    <t>Bósnia</t>
  </si>
  <si>
    <t>Laos</t>
  </si>
  <si>
    <t>China, Hong Kong</t>
  </si>
  <si>
    <t>Taxa de emigração = número de emigrantes em percentagem da população do país de origem; apenas países com mais de um milhão de habitantes.</t>
  </si>
  <si>
    <t>Apenas países com mais de um milhão de habitantes;
taxa de emigração = número de emigrantes em percentagem da população do país de origem; 
taxa de imigração = número de imigrantes em percentagem da população do país de residência.</t>
  </si>
  <si>
    <t>Emigrantes (stock), milhões</t>
  </si>
  <si>
    <r>
      <t xml:space="preserve">Quadro 1.4 </t>
    </r>
    <r>
      <rPr>
        <b/>
        <sz val="9"/>
        <rFont val="Arial"/>
        <family val="2"/>
      </rPr>
      <t>Estimativa do número total de emigrantes portugueses (stock): nascidos em Portugal a residir no estrangeiro, por continente, 1990-2015</t>
    </r>
  </si>
  <si>
    <t>Taxa (stock)</t>
  </si>
  <si>
    <t>Indicador</t>
  </si>
  <si>
    <t>2000/01</t>
  </si>
  <si>
    <t>2010/11</t>
  </si>
  <si>
    <t>Sexo</t>
  </si>
  <si>
    <t>Homens</t>
  </si>
  <si>
    <t>Mulheres</t>
  </si>
  <si>
    <t>Total (milhares)</t>
  </si>
  <si>
    <t>Grupo etário</t>
  </si>
  <si>
    <t>15 a 24 anos</t>
  </si>
  <si>
    <t>25 a 64 anos</t>
  </si>
  <si>
    <t>65 e mais anos</t>
  </si>
  <si>
    <t>Duração da estadia</t>
  </si>
  <si>
    <t>Menos de 5 anos</t>
  </si>
  <si>
    <t>5 a 10 anos</t>
  </si>
  <si>
    <t>Mais de 10 anos</t>
  </si>
  <si>
    <t>Grau de instrução</t>
  </si>
  <si>
    <t>Básico [ISCED 0/1/2]</t>
  </si>
  <si>
    <t>Secundário [ISCED 3/4]</t>
  </si>
  <si>
    <t>Superior [ISCED 5/6]</t>
  </si>
  <si>
    <t>Condição perante o trabalho</t>
  </si>
  <si>
    <t>Empregado</t>
  </si>
  <si>
    <t>Desempregado</t>
  </si>
  <si>
    <t>Inativo</t>
  </si>
  <si>
    <r>
      <rPr>
        <b/>
        <sz val="9"/>
        <color rgb="FFC00000"/>
        <rFont val="Arial"/>
        <family val="2"/>
      </rPr>
      <t>Quadro 1.5</t>
    </r>
    <r>
      <rPr>
        <b/>
        <sz val="9"/>
        <rFont val="Arial"/>
        <family val="2"/>
      </rPr>
      <t xml:space="preserve"> Nascidos em Portugal residentes em países da OCDE, 15 e mais anos, indicadores sociodemográficos, 2000/01 e 2010/11</t>
    </r>
  </si>
  <si>
    <t>Profissão</t>
  </si>
  <si>
    <t>Dirigentes e quadros [ISCO 1/2/3]</t>
  </si>
  <si>
    <t>Trabalhadores não qualificados [ISCO 9]</t>
  </si>
  <si>
    <t>Trabalhadores de qualificação intermédia [ISCO 4/5/6/7/8]</t>
  </si>
  <si>
    <t>Quadro elaborado pelo Observatório da Emigração, valores da OCDE, Database on Immigrants in OECD Countries, DIOC-2000/01 e DIOC-2010/11 (Rev 3).</t>
  </si>
  <si>
    <t>Nacionalidade</t>
  </si>
  <si>
    <t>Do país de residência</t>
  </si>
  <si>
    <t>Portuguesa (ou outra estrangeira)</t>
  </si>
  <si>
    <r>
      <rPr>
        <b/>
        <sz val="9"/>
        <color indexed="60"/>
        <rFont val="Arial"/>
        <family val="2"/>
      </rPr>
      <t>Gráfico 1.2</t>
    </r>
    <r>
      <rPr>
        <b/>
        <sz val="9"/>
        <rFont val="Arial"/>
        <family val="2"/>
      </rPr>
      <t xml:space="preserve"> Estimativa do número total de emigrantes portugueses (stock): nascidos em Portugal a residir no estrangeiro, por continente, 1990-2015</t>
    </r>
  </si>
  <si>
    <t>As variações nos valores totais devem-se à falta de dados em alguns países, em diferentes indicadores; problemas de fiabilidade ou de cobertura, sobretudo dos dados da Alemanha (2001 e 2011), Holanda (2001) e Suíça (2011), podem afetar ligeiramente os valores totais; a classificação das profissões mudou entre os dois censos, embora as variações estejam minimizadas com o grau de agregação utilizado.</t>
  </si>
  <si>
    <r>
      <rPr>
        <b/>
        <sz val="9"/>
        <color indexed="60"/>
        <rFont val="Arial"/>
        <family val="2"/>
      </rPr>
      <t>Gráfico 1.3</t>
    </r>
    <r>
      <rPr>
        <b/>
        <sz val="9"/>
        <rFont val="Arial"/>
        <family val="2"/>
      </rPr>
      <t xml:space="preserve"> Nascidos em Portugal residentes em países da OCDE, 15 e mais anos, por grupo etário, 2000/01 e 2010/11</t>
    </r>
  </si>
  <si>
    <r>
      <rPr>
        <b/>
        <sz val="9"/>
        <color indexed="60"/>
        <rFont val="Arial"/>
        <family val="2"/>
      </rPr>
      <t>Gráfico 1.4</t>
    </r>
    <r>
      <rPr>
        <b/>
        <sz val="9"/>
        <rFont val="Arial"/>
        <family val="2"/>
      </rPr>
      <t xml:space="preserve"> Nascidos em Portugal residentes em países da OCDE, 15 e mais anos, por grau de instrução, 2000/01 e 2010/11</t>
    </r>
  </si>
  <si>
    <t>Observatório da Emigração
[B]</t>
  </si>
  <si>
    <t>Três principais países de destino 
da emigração portuguesa</t>
  </si>
  <si>
    <t>Três principais países de origem 
da imigração em Portugal</t>
  </si>
  <si>
    <t>Gráfico elaborado pelo Observatório da Emigração, valores da OCDE, Database on Immigrants in OECD Countries, DIOC-2000/01 e DIOC-2010/11 (Rev 3).</t>
  </si>
  <si>
    <r>
      <rPr>
        <b/>
        <sz val="9"/>
        <color indexed="60"/>
        <rFont val="Arial"/>
        <family val="2"/>
      </rPr>
      <t>Gráfico 1.5</t>
    </r>
    <r>
      <rPr>
        <b/>
        <sz val="9"/>
        <rFont val="Arial"/>
        <family val="2"/>
      </rPr>
      <t xml:space="preserve"> Comparação internacional: número de emigrantes (stock), principais países de origem, 2015</t>
    </r>
  </si>
  <si>
    <r>
      <rPr>
        <b/>
        <sz val="9"/>
        <color indexed="60"/>
        <rFont val="Arial"/>
        <family val="2"/>
      </rPr>
      <t>Gráfico 1.6</t>
    </r>
    <r>
      <rPr>
        <b/>
        <sz val="9"/>
        <rFont val="Arial"/>
        <family val="2"/>
      </rPr>
      <t xml:space="preserve"> Comparação internacional: taxa de emigração (stock), principais países de origem, 2015</t>
    </r>
  </si>
  <si>
    <r>
      <t>Quadro 1.6</t>
    </r>
    <r>
      <rPr>
        <b/>
        <sz val="9"/>
        <rFont val="Arial"/>
        <family val="2"/>
      </rPr>
      <t xml:space="preserve"> Comparação internacional: número de emigrantes (stock), principais países de origem, 2015</t>
    </r>
  </si>
  <si>
    <r>
      <t xml:space="preserve">Quadro 1.7 </t>
    </r>
    <r>
      <rPr>
        <b/>
        <sz val="9"/>
        <rFont val="Arial"/>
        <family val="2"/>
      </rPr>
      <t>Comparação internacional: taxa de emigração (stock), principais países de origem, 2015</t>
    </r>
  </si>
  <si>
    <t xml:space="preserve">Taxa de emigração = número de emigrantes em percentagem da população do país de origem; 
apenas países com mais de um milhão de habitantes.
</t>
  </si>
  <si>
    <r>
      <t xml:space="preserve">Quadro 1.8 </t>
    </r>
    <r>
      <rPr>
        <b/>
        <sz val="9"/>
        <rFont val="Arial"/>
        <family val="2"/>
      </rPr>
      <t>Comparação internacional: taxas de emigração e de imigração nos países da UE, 2015</t>
    </r>
  </si>
  <si>
    <r>
      <rPr>
        <b/>
        <sz val="9"/>
        <color indexed="60"/>
        <rFont val="Arial"/>
        <family val="2"/>
      </rPr>
      <t>Gráfico 1.7</t>
    </r>
    <r>
      <rPr>
        <b/>
        <sz val="9"/>
        <rFont val="Arial"/>
        <family val="2"/>
      </rPr>
      <t xml:space="preserve"> Comparação internacional: taxas de emigração e de imigração nos países da UE, 2015</t>
    </r>
  </si>
  <si>
    <t>Uzbequistão</t>
  </si>
  <si>
    <t>Cazaquistão</t>
  </si>
  <si>
    <t>Bielorrússia</t>
  </si>
  <si>
    <t>Taxa de emigração = número de emigrantes em percentagem da população do país de origem; 
taxa de imigração = número de imigrantes em percentagem da população do país de residência.</t>
  </si>
  <si>
    <r>
      <t>Quadro 1.1</t>
    </r>
    <r>
      <rPr>
        <b/>
        <sz val="9"/>
        <rFont val="Arial"/>
        <family val="2"/>
      </rPr>
      <t xml:space="preserve"> Indicadores sociais de contexto, 2016 ou último ano disponível</t>
    </r>
  </si>
  <si>
    <r>
      <t>Área (1000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2016)</t>
    </r>
  </si>
  <si>
    <t>População (milhões, 2016)</t>
  </si>
  <si>
    <r>
      <t>Densidade populacional (pessoas por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2016)</t>
    </r>
  </si>
  <si>
    <t>População urbana (% do total, 2016)</t>
  </si>
  <si>
    <t>Crescimento populacional (% anual, 2016)</t>
  </si>
  <si>
    <t>População com 0-14 anos (% do total, 2016)</t>
  </si>
  <si>
    <t>População com 65 e mais anos (% do total, 2016)</t>
  </si>
  <si>
    <t>Fecundidade total (nascimentos por mulher, 2015)</t>
  </si>
  <si>
    <t>População ativa total (milhões, 2016)</t>
  </si>
  <si>
    <t>Desemprego jovem (15-24 anos, estimativa da OIT, 2016)</t>
  </si>
  <si>
    <t>PIB (preços correntes, milhares de milhões de dólares, 2016)</t>
  </si>
  <si>
    <t>Crescimento do PIB (% anual, 2016)</t>
  </si>
  <si>
    <t>PIB per capita (preços correntes, milhares de dólares, 2016)</t>
  </si>
  <si>
    <t>Taxa de mortalidade infantil (mortes por 1000 nados-vivos, 2016)</t>
  </si>
  <si>
    <t>Posição no índice de desenvolvimento humano (2015)</t>
  </si>
  <si>
    <t>Número médio de anos de escolaridade (2015)</t>
  </si>
  <si>
    <t>Índice de desenvolvimento humano (2015)</t>
  </si>
  <si>
    <t>Quadro elaborado pelo Observatório da Emigração, valores de World Bank, DataBank, World Development Indicators, atualizado em 15/12/2016, e de United Nations Development Programme (UNDP), 2016 Human Development Report (para anos de escolaridade e índice de desenvolvimento humano).</t>
  </si>
  <si>
    <t>Saídas de remessas (preços correntes, milhões de dólares, 2016)</t>
  </si>
  <si>
    <t>Quadro elaborado pelo Observatório da Emigração, valores de: United Nations, Department of Economic and Social Affairs, Population Division (2015), Trends in International Migrant Stock: Migrants by Destination and Origin (United Nations database, POP/DB/MIG/Stock/Rev.2015) (número de emigrantes e de imigrantes); Migration Database with Age of Entry, 1900-2000 (taxa de emigração da população com ensino superior); World Bank, World Bank, Bilateral Remittance Matrix 2016 (v. Oct 2017) (remessas).</t>
  </si>
  <si>
    <r>
      <t xml:space="preserve">Quadro 1.2 </t>
    </r>
    <r>
      <rPr>
        <b/>
        <sz val="9"/>
        <rFont val="Arial"/>
        <family val="2"/>
      </rPr>
      <t>Indicadores migratórios de contexto, 2016 ou último ano disponível</t>
    </r>
  </si>
  <si>
    <t>Entrada de remessas (preços correntes, milhões de dólares, 2016)</t>
  </si>
  <si>
    <t>Três principais países de emigração (fluxos de saída) e de imigração (fluxos de entrada) nos últimos seis anos (2011-2016).</t>
  </si>
  <si>
    <t>Remessas entradas em percentagem do PIB (2016)</t>
  </si>
  <si>
    <r>
      <t xml:space="preserve">Quadro 1.3 </t>
    </r>
    <r>
      <rPr>
        <b/>
        <sz val="9"/>
        <rFont val="Arial"/>
        <family val="2"/>
      </rPr>
      <t>Estimativa das saídas totais de emigrantes portugueses, 2001-2016</t>
    </r>
  </si>
  <si>
    <r>
      <rPr>
        <b/>
        <sz val="9"/>
        <color indexed="60"/>
        <rFont val="Arial"/>
        <family val="2"/>
      </rPr>
      <t>Gráfico 1.1</t>
    </r>
    <r>
      <rPr>
        <b/>
        <sz val="9"/>
        <rFont val="Arial"/>
        <family val="2"/>
      </rPr>
      <t xml:space="preserve"> Estimativa das saídas totais de emigrantes portugueses, 2001-2016</t>
    </r>
  </si>
  <si>
    <t>30 de novembro de 2017.</t>
  </si>
  <si>
    <t>Série nova</t>
  </si>
  <si>
    <t>(**)</t>
  </si>
  <si>
    <t>http://www.observatorioemigracao.pt/np4/5926</t>
  </si>
  <si>
    <t>Desemprego total (% da população ativa total, estimativa da OIT, 2016)</t>
  </si>
  <si>
    <t>Série anterior</t>
  </si>
  <si>
    <t>(*) Valores provisórios. (**) Anos em que há diferenças entre os valores da série nova e da série anterior.</t>
  </si>
  <si>
    <t>Os valores de 2015 e 2016 são provisórios.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</si>
</sst>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4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4" tint="-0.499984740745262"/>
      <name val="Arial"/>
      <family val="2"/>
    </font>
    <font>
      <sz val="11"/>
      <name val="Calibri"/>
      <family val="2"/>
      <scheme val="minor"/>
    </font>
    <font>
      <b/>
      <sz val="8"/>
      <color rgb="FFC00000"/>
      <name val="Arial"/>
      <family val="2"/>
    </font>
    <font>
      <u/>
      <sz val="8"/>
      <color theme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rgb="FFC0000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C00000"/>
      <name val="Wingdings 3"/>
      <family val="1"/>
      <charset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7" fillId="0" borderId="0" applyNumberFormat="0" applyFill="0" applyBorder="0" applyAlignment="0" applyProtection="0"/>
    <xf numFmtId="0" fontId="25" fillId="0" borderId="0"/>
    <xf numFmtId="0" fontId="26" fillId="0" borderId="0"/>
    <xf numFmtId="0" fontId="25" fillId="0" borderId="0"/>
    <xf numFmtId="0" fontId="22" fillId="0" borderId="0" applyNumberFormat="0" applyFill="0" applyBorder="0" applyProtection="0">
      <alignment horizontal="left" vertical="center" wrapText="1"/>
    </xf>
    <xf numFmtId="166" fontId="22" fillId="0" borderId="1" applyFill="0" applyProtection="0">
      <alignment horizontal="right" vertical="center" wrapText="1"/>
    </xf>
    <xf numFmtId="168" fontId="22" fillId="0" borderId="0" applyFill="0" applyBorder="0" applyProtection="0">
      <alignment horizontal="right" vertical="center" wrapText="1"/>
    </xf>
    <xf numFmtId="167" fontId="22" fillId="0" borderId="2" applyFill="0" applyProtection="0">
      <alignment horizontal="right" vertical="center" wrapText="1"/>
    </xf>
    <xf numFmtId="169" fontId="22" fillId="0" borderId="3" applyFill="0" applyProtection="0">
      <alignment horizontal="right" vertical="center" wrapText="1"/>
    </xf>
  </cellStyleXfs>
  <cellXfs count="432">
    <xf numFmtId="0" fontId="0" fillId="0" borderId="0" xfId="0"/>
    <xf numFmtId="3" fontId="26" fillId="0" borderId="0" xfId="0" applyNumberFormat="1" applyFont="1" applyAlignment="1">
      <alignment vertical="center"/>
    </xf>
    <xf numFmtId="3" fontId="17" fillId="2" borderId="0" xfId="0" applyNumberFormat="1" applyFont="1" applyFill="1" applyBorder="1" applyAlignment="1">
      <alignment horizontal="left" vertical="center" indent="1"/>
    </xf>
    <xf numFmtId="3" fontId="17" fillId="0" borderId="0" xfId="0" applyNumberFormat="1" applyFont="1" applyBorder="1" applyAlignment="1">
      <alignment horizontal="left" vertical="center" indent="1"/>
    </xf>
    <xf numFmtId="3" fontId="17" fillId="0" borderId="0" xfId="0" applyNumberFormat="1" applyFont="1" applyBorder="1" applyAlignment="1">
      <alignment horizontal="righ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3" fontId="26" fillId="0" borderId="0" xfId="0" applyNumberFormat="1" applyFont="1" applyAlignment="1">
      <alignment horizontal="left" vertical="center" indent="1"/>
    </xf>
    <xf numFmtId="3" fontId="26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horizontal="left" vertical="center" indent="1"/>
    </xf>
    <xf numFmtId="3" fontId="17" fillId="0" borderId="0" xfId="0" applyNumberFormat="1" applyFont="1" applyFill="1" applyBorder="1" applyAlignment="1">
      <alignment horizontal="left" vertical="center" indent="1"/>
    </xf>
    <xf numFmtId="3" fontId="28" fillId="0" borderId="0" xfId="0" applyNumberFormat="1" applyFont="1" applyAlignment="1">
      <alignment horizontal="left" indent="1"/>
    </xf>
    <xf numFmtId="0" fontId="29" fillId="0" borderId="0" xfId="0" applyFont="1" applyAlignment="1">
      <alignment horizontal="left" indent="1"/>
    </xf>
    <xf numFmtId="3" fontId="26" fillId="0" borderId="0" xfId="0" applyNumberFormat="1" applyFont="1" applyAlignment="1">
      <alignment horizontal="left" indent="1"/>
    </xf>
    <xf numFmtId="14" fontId="26" fillId="0" borderId="0" xfId="0" applyNumberFormat="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2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26" fillId="0" borderId="0" xfId="0" applyNumberFormat="1" applyFont="1" applyAlignment="1"/>
    <xf numFmtId="3" fontId="28" fillId="0" borderId="0" xfId="0" applyNumberFormat="1" applyFont="1" applyBorder="1" applyAlignment="1">
      <alignment horizontal="right" vertical="center"/>
    </xf>
    <xf numFmtId="3" fontId="28" fillId="0" borderId="0" xfId="0" applyNumberFormat="1" applyFont="1" applyAlignment="1">
      <alignment horizontal="right" vertical="center"/>
    </xf>
    <xf numFmtId="3" fontId="26" fillId="0" borderId="0" xfId="0" applyNumberFormat="1" applyFont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0" fontId="0" fillId="3" borderId="0" xfId="0" applyFill="1"/>
    <xf numFmtId="3" fontId="26" fillId="3" borderId="0" xfId="0" applyNumberFormat="1" applyFont="1" applyFill="1" applyAlignment="1">
      <alignment vertical="center"/>
    </xf>
    <xf numFmtId="14" fontId="26" fillId="0" borderId="0" xfId="0" applyNumberFormat="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26" fillId="3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14" fontId="2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31" fillId="3" borderId="0" xfId="0" applyNumberFormat="1" applyFont="1" applyFill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3" fontId="32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28" fillId="0" borderId="0" xfId="0" applyNumberFormat="1" applyFont="1" applyAlignment="1">
      <alignment horizontal="right" vertical="top" indent="1"/>
    </xf>
    <xf numFmtId="3" fontId="26" fillId="0" borderId="0" xfId="0" applyNumberFormat="1" applyFont="1" applyFill="1" applyAlignment="1">
      <alignment vertical="center"/>
    </xf>
    <xf numFmtId="0" fontId="0" fillId="0" borderId="0" xfId="0" applyFill="1"/>
    <xf numFmtId="0" fontId="26" fillId="3" borderId="0" xfId="0" applyFont="1" applyFill="1" applyBorder="1" applyAlignment="1">
      <alignment horizontal="left" vertical="center" wrapText="1"/>
    </xf>
    <xf numFmtId="0" fontId="27" fillId="3" borderId="0" xfId="0" applyFont="1" applyFill="1" applyBorder="1" applyAlignment="1">
      <alignment horizontal="left" vertical="center" wrapText="1"/>
    </xf>
    <xf numFmtId="3" fontId="0" fillId="3" borderId="0" xfId="0" applyNumberFormat="1" applyFill="1" applyAlignment="1">
      <alignment vertical="center"/>
    </xf>
    <xf numFmtId="0" fontId="0" fillId="2" borderId="0" xfId="0" applyFill="1"/>
    <xf numFmtId="0" fontId="0" fillId="3" borderId="0" xfId="0" applyFill="1" applyAlignment="1">
      <alignment horizontal="left" vertical="top"/>
    </xf>
    <xf numFmtId="3" fontId="0" fillId="3" borderId="0" xfId="0" applyNumberFormat="1" applyFill="1" applyAlignment="1">
      <alignment horizontal="right" indent="1"/>
    </xf>
    <xf numFmtId="0" fontId="0" fillId="0" borderId="0" xfId="0" applyAlignment="1">
      <alignment horizontal="left" indent="1"/>
    </xf>
    <xf numFmtId="3" fontId="3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3" fillId="0" borderId="0" xfId="0" applyFont="1" applyAlignment="1">
      <alignment horizontal="left" vertical="center" indent="1"/>
    </xf>
    <xf numFmtId="0" fontId="34" fillId="0" borderId="0" xfId="1" applyFont="1" applyBorder="1" applyAlignment="1">
      <alignment horizontal="right" vertical="center" indent="1"/>
    </xf>
    <xf numFmtId="0" fontId="34" fillId="0" borderId="0" xfId="0" applyFont="1" applyFill="1" applyAlignment="1">
      <alignment horizontal="left" vertical="top"/>
    </xf>
    <xf numFmtId="0" fontId="34" fillId="0" borderId="0" xfId="1" applyFont="1" applyFill="1" applyAlignment="1">
      <alignment horizontal="left" vertical="top"/>
    </xf>
    <xf numFmtId="0" fontId="34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" fontId="17" fillId="2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right" vertical="center" indent="1"/>
    </xf>
    <xf numFmtId="0" fontId="34" fillId="2" borderId="0" xfId="0" applyFont="1" applyFill="1" applyBorder="1" applyAlignment="1">
      <alignment horizontal="left" vertical="center" indent="1"/>
    </xf>
    <xf numFmtId="1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>
      <alignment horizontal="left" vertical="center" indent="1"/>
    </xf>
    <xf numFmtId="3" fontId="28" fillId="0" borderId="0" xfId="0" applyNumberFormat="1" applyFont="1" applyFill="1" applyAlignment="1">
      <alignment horizontal="left" indent="1"/>
    </xf>
    <xf numFmtId="3" fontId="28" fillId="0" borderId="0" xfId="0" applyNumberFormat="1" applyFont="1" applyFill="1" applyAlignment="1">
      <alignment horizontal="left"/>
    </xf>
    <xf numFmtId="3" fontId="17" fillId="2" borderId="5" xfId="0" applyNumberFormat="1" applyFont="1" applyFill="1" applyBorder="1" applyAlignment="1">
      <alignment horizontal="right" vertical="center" indent="4"/>
    </xf>
    <xf numFmtId="14" fontId="26" fillId="3" borderId="0" xfId="0" applyNumberFormat="1" applyFont="1" applyFill="1" applyBorder="1" applyAlignment="1">
      <alignment horizontal="left" vertical="center"/>
    </xf>
    <xf numFmtId="0" fontId="27" fillId="3" borderId="0" xfId="0" applyFont="1" applyFill="1" applyBorder="1" applyAlignment="1">
      <alignment horizontal="left" vertical="center"/>
    </xf>
    <xf numFmtId="0" fontId="35" fillId="3" borderId="0" xfId="1" applyFont="1" applyFill="1" applyBorder="1" applyAlignment="1">
      <alignment horizontal="left" vertical="center"/>
    </xf>
    <xf numFmtId="0" fontId="26" fillId="3" borderId="0" xfId="0" applyFont="1" applyFill="1" applyBorder="1" applyAlignment="1">
      <alignment horizontal="left" vertical="center"/>
    </xf>
    <xf numFmtId="3" fontId="26" fillId="0" borderId="0" xfId="0" applyNumberFormat="1" applyFont="1" applyAlignment="1">
      <alignment horizontal="right" vertical="center" indent="1"/>
    </xf>
    <xf numFmtId="3" fontId="17" fillId="0" borderId="6" xfId="0" applyNumberFormat="1" applyFont="1" applyFill="1" applyBorder="1" applyAlignment="1">
      <alignment horizontal="left" vertical="center" indent="1"/>
    </xf>
    <xf numFmtId="3" fontId="16" fillId="0" borderId="7" xfId="0" applyNumberFormat="1" applyFont="1" applyBorder="1" applyAlignment="1">
      <alignment horizontal="center" vertical="center" wrapText="1"/>
    </xf>
    <xf numFmtId="3" fontId="16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6" fillId="3" borderId="4" xfId="0" applyNumberFormat="1" applyFont="1" applyFill="1" applyBorder="1" applyAlignment="1" applyProtection="1">
      <alignment horizontal="left" vertical="center" wrapText="1" indent="1"/>
      <protection locked="0"/>
    </xf>
    <xf numFmtId="3" fontId="28" fillId="3" borderId="4" xfId="0" applyNumberFormat="1" applyFont="1" applyFill="1" applyBorder="1" applyAlignment="1">
      <alignment horizontal="left" vertical="center" indent="1"/>
    </xf>
    <xf numFmtId="3" fontId="17" fillId="2" borderId="0" xfId="0" applyNumberFormat="1" applyFont="1" applyFill="1" applyBorder="1" applyAlignment="1">
      <alignment horizontal="left" vertical="center" wrapText="1" indent="1"/>
    </xf>
    <xf numFmtId="1" fontId="17" fillId="2" borderId="8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Fill="1" applyBorder="1" applyAlignment="1">
      <alignment horizontal="center" vertical="center"/>
    </xf>
    <xf numFmtId="3" fontId="17" fillId="0" borderId="5" xfId="0" applyNumberFormat="1" applyFont="1" applyFill="1" applyBorder="1" applyAlignment="1">
      <alignment horizontal="right" vertical="center" indent="4"/>
    </xf>
    <xf numFmtId="3" fontId="16" fillId="0" borderId="13" xfId="0" applyNumberFormat="1" applyFont="1" applyBorder="1" applyAlignment="1">
      <alignment horizontal="center" vertical="center" wrapText="1"/>
    </xf>
    <xf numFmtId="3" fontId="16" fillId="0" borderId="14" xfId="0" applyNumberFormat="1" applyFont="1" applyBorder="1" applyAlignment="1">
      <alignment horizontal="center" vertical="center" wrapText="1"/>
    </xf>
    <xf numFmtId="0" fontId="28" fillId="3" borderId="0" xfId="0" applyFont="1" applyFill="1" applyAlignment="1">
      <alignment horizontal="right" vertical="top" indent="1"/>
    </xf>
    <xf numFmtId="3" fontId="26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1" fontId="16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3" fontId="20" fillId="0" borderId="0" xfId="0" applyNumberFormat="1" applyFont="1" applyAlignment="1">
      <alignment horizontal="left" vertical="center" indent="1"/>
    </xf>
    <xf numFmtId="3" fontId="16" fillId="0" borderId="2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164" fontId="17" fillId="2" borderId="0" xfId="0" applyNumberFormat="1" applyFont="1" applyFill="1" applyBorder="1" applyAlignment="1">
      <alignment horizontal="right" vertical="center" indent="5"/>
    </xf>
    <xf numFmtId="164" fontId="17" fillId="3" borderId="0" xfId="0" applyNumberFormat="1" applyFont="1" applyFill="1" applyBorder="1" applyAlignment="1">
      <alignment horizontal="right" vertical="center" indent="5"/>
    </xf>
    <xf numFmtId="164" fontId="17" fillId="3" borderId="6" xfId="0" applyNumberFormat="1" applyFont="1" applyFill="1" applyBorder="1" applyAlignment="1">
      <alignment horizontal="right" vertical="center" indent="5"/>
    </xf>
    <xf numFmtId="0" fontId="26" fillId="2" borderId="0" xfId="0" applyFont="1" applyFill="1" applyBorder="1" applyAlignment="1">
      <alignment horizontal="right" vertical="center" indent="2"/>
    </xf>
    <xf numFmtId="0" fontId="26" fillId="3" borderId="0" xfId="0" applyFont="1" applyFill="1" applyBorder="1" applyAlignment="1">
      <alignment horizontal="right" vertical="center" indent="2"/>
    </xf>
    <xf numFmtId="0" fontId="26" fillId="2" borderId="0" xfId="0" applyFont="1" applyFill="1" applyBorder="1" applyAlignment="1">
      <alignment horizontal="right" vertical="center" indent="2"/>
    </xf>
    <xf numFmtId="0" fontId="26" fillId="2" borderId="0" xfId="0" applyFont="1" applyFill="1" applyBorder="1" applyAlignment="1">
      <alignment horizontal="right" vertical="center" indent="2"/>
    </xf>
    <xf numFmtId="0" fontId="26" fillId="3" borderId="0" xfId="0" applyFont="1" applyFill="1" applyBorder="1" applyAlignment="1">
      <alignment horizontal="right" vertical="center" indent="2"/>
    </xf>
    <xf numFmtId="0" fontId="26" fillId="3" borderId="6" xfId="0" applyFont="1" applyFill="1" applyBorder="1" applyAlignment="1">
      <alignment horizontal="right" vertical="center" indent="2"/>
    </xf>
    <xf numFmtId="3" fontId="26" fillId="3" borderId="0" xfId="0" applyNumberFormat="1" applyFont="1" applyFill="1" applyBorder="1" applyAlignment="1">
      <alignment horizontal="left" vertical="center" indent="1"/>
    </xf>
    <xf numFmtId="0" fontId="34" fillId="3" borderId="0" xfId="0" applyFont="1" applyFill="1" applyBorder="1" applyAlignment="1">
      <alignment horizontal="right" vertical="center" indent="2"/>
    </xf>
    <xf numFmtId="3" fontId="34" fillId="3" borderId="0" xfId="0" applyNumberFormat="1" applyFont="1" applyFill="1" applyBorder="1" applyAlignment="1">
      <alignment horizontal="left" vertical="center" indent="1"/>
    </xf>
    <xf numFmtId="164" fontId="34" fillId="3" borderId="0" xfId="0" applyNumberFormat="1" applyFont="1" applyFill="1" applyBorder="1" applyAlignment="1">
      <alignment horizontal="right" vertical="center" indent="5"/>
    </xf>
    <xf numFmtId="0" fontId="26" fillId="2" borderId="0" xfId="0" applyFont="1" applyFill="1" applyBorder="1" applyAlignment="1">
      <alignment horizontal="left" vertical="center" indent="1"/>
    </xf>
    <xf numFmtId="3" fontId="16" fillId="3" borderId="0" xfId="0" applyNumberFormat="1" applyFont="1" applyFill="1" applyAlignment="1">
      <alignment horizontal="left" vertical="center" indent="1"/>
    </xf>
    <xf numFmtId="3" fontId="16" fillId="3" borderId="0" xfId="0" applyNumberFormat="1" applyFont="1" applyFill="1" applyAlignment="1">
      <alignment horizontal="left" vertical="center"/>
    </xf>
    <xf numFmtId="3" fontId="16" fillId="0" borderId="0" xfId="0" applyNumberFormat="1" applyFont="1" applyAlignment="1">
      <alignment horizontal="left" vertical="center"/>
    </xf>
    <xf numFmtId="3" fontId="16" fillId="0" borderId="0" xfId="0" applyNumberFormat="1" applyFont="1" applyBorder="1" applyAlignment="1">
      <alignment horizontal="left" vertical="center"/>
    </xf>
    <xf numFmtId="0" fontId="24" fillId="0" borderId="0" xfId="0" applyFont="1" applyFill="1" applyBorder="1" applyAlignment="1">
      <alignment horizontal="right" vertical="center" indent="1"/>
    </xf>
    <xf numFmtId="3" fontId="16" fillId="0" borderId="0" xfId="0" applyNumberFormat="1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3" fontId="16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1" xfId="0" applyFont="1" applyBorder="1" applyAlignment="1">
      <alignment horizontal="center" vertical="center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0" xfId="0" applyNumberFormat="1" applyFont="1" applyFill="1" applyBorder="1" applyAlignment="1">
      <alignment horizontal="right" vertical="center" indent="3"/>
    </xf>
    <xf numFmtId="164" fontId="17" fillId="0" borderId="0" xfId="0" applyNumberFormat="1" applyFont="1" applyFill="1" applyBorder="1" applyAlignment="1">
      <alignment horizontal="right" vertical="center" indent="3"/>
    </xf>
    <xf numFmtId="164" fontId="17" fillId="2" borderId="16" xfId="0" applyNumberFormat="1" applyFont="1" applyFill="1" applyBorder="1" applyAlignment="1">
      <alignment horizontal="right" vertical="center" wrapText="1" indent="3"/>
    </xf>
    <xf numFmtId="164" fontId="17" fillId="2" borderId="5" xfId="0" applyNumberFormat="1" applyFont="1" applyFill="1" applyBorder="1" applyAlignment="1">
      <alignment horizontal="right" vertical="center" wrapText="1" indent="3"/>
    </xf>
    <xf numFmtId="164" fontId="17" fillId="2" borderId="0" xfId="0" applyNumberFormat="1" applyFont="1" applyFill="1" applyBorder="1" applyAlignment="1">
      <alignment horizontal="right" vertical="center" wrapText="1" indent="3"/>
    </xf>
    <xf numFmtId="164" fontId="17" fillId="2" borderId="1" xfId="0" applyNumberFormat="1" applyFont="1" applyFill="1" applyBorder="1" applyAlignment="1">
      <alignment horizontal="right" vertical="center" wrapText="1" indent="3"/>
    </xf>
    <xf numFmtId="164" fontId="17" fillId="0" borderId="16" xfId="0" applyNumberFormat="1" applyFont="1" applyFill="1" applyBorder="1" applyAlignment="1">
      <alignment horizontal="right" vertical="center" indent="3"/>
    </xf>
    <xf numFmtId="164" fontId="17" fillId="0" borderId="5" xfId="0" applyNumberFormat="1" applyFont="1" applyFill="1" applyBorder="1" applyAlignment="1">
      <alignment horizontal="right" vertical="center" indent="3"/>
    </xf>
    <xf numFmtId="164" fontId="17" fillId="0" borderId="1" xfId="0" applyNumberFormat="1" applyFont="1" applyFill="1" applyBorder="1" applyAlignment="1">
      <alignment horizontal="right" vertical="center" indent="3"/>
    </xf>
    <xf numFmtId="164" fontId="17" fillId="2" borderId="16" xfId="0" applyNumberFormat="1" applyFont="1" applyFill="1" applyBorder="1" applyAlignment="1">
      <alignment horizontal="right" vertical="center" indent="3"/>
    </xf>
    <xf numFmtId="164" fontId="17" fillId="2" borderId="5" xfId="0" applyNumberFormat="1" applyFont="1" applyFill="1" applyBorder="1" applyAlignment="1">
      <alignment horizontal="right" vertical="center" indent="3"/>
    </xf>
    <xf numFmtId="164" fontId="17" fillId="2" borderId="1" xfId="0" applyNumberFormat="1" applyFont="1" applyFill="1" applyBorder="1" applyAlignment="1">
      <alignment horizontal="right" vertical="center" indent="3"/>
    </xf>
    <xf numFmtId="164" fontId="17" fillId="2" borderId="0" xfId="0" applyNumberFormat="1" applyFont="1" applyFill="1" applyBorder="1" applyAlignment="1">
      <alignment horizontal="right" vertical="center" wrapText="1" indent="2"/>
    </xf>
    <xf numFmtId="164" fontId="17" fillId="0" borderId="0" xfId="0" applyNumberFormat="1" applyFont="1" applyFill="1" applyBorder="1" applyAlignment="1">
      <alignment horizontal="right" vertical="center" indent="2"/>
    </xf>
    <xf numFmtId="164" fontId="17" fillId="2" borderId="0" xfId="0" applyNumberFormat="1" applyFont="1" applyFill="1" applyBorder="1" applyAlignment="1">
      <alignment horizontal="right" vertical="center" indent="2"/>
    </xf>
    <xf numFmtId="164" fontId="17" fillId="2" borderId="16" xfId="0" applyNumberFormat="1" applyFont="1" applyFill="1" applyBorder="1" applyAlignment="1">
      <alignment horizontal="right" vertical="center" indent="2"/>
    </xf>
    <xf numFmtId="164" fontId="17" fillId="2" borderId="5" xfId="0" applyNumberFormat="1" applyFont="1" applyFill="1" applyBorder="1" applyAlignment="1">
      <alignment horizontal="right" vertical="center" indent="2"/>
    </xf>
    <xf numFmtId="164" fontId="17" fillId="2" borderId="1" xfId="0" applyNumberFormat="1" applyFont="1" applyFill="1" applyBorder="1" applyAlignment="1">
      <alignment horizontal="right" vertical="center" indent="2"/>
    </xf>
    <xf numFmtId="164" fontId="17" fillId="0" borderId="16" xfId="0" applyNumberFormat="1" applyFont="1" applyFill="1" applyBorder="1" applyAlignment="1">
      <alignment horizontal="right" vertical="center" indent="2"/>
    </xf>
    <xf numFmtId="164" fontId="17" fillId="0" borderId="5" xfId="0" applyNumberFormat="1" applyFont="1" applyFill="1" applyBorder="1" applyAlignment="1">
      <alignment horizontal="right" vertical="center" indent="2"/>
    </xf>
    <xf numFmtId="164" fontId="17" fillId="0" borderId="1" xfId="0" applyNumberFormat="1" applyFont="1" applyFill="1" applyBorder="1" applyAlignment="1">
      <alignment horizontal="right" vertical="center" indent="2"/>
    </xf>
    <xf numFmtId="0" fontId="0" fillId="0" borderId="0" xfId="0" applyAlignment="1">
      <alignment vertical="center" wrapText="1"/>
    </xf>
    <xf numFmtId="3" fontId="26" fillId="0" borderId="0" xfId="0" applyNumberFormat="1" applyFont="1" applyAlignment="1">
      <alignment vertical="center" wrapText="1"/>
    </xf>
    <xf numFmtId="165" fontId="17" fillId="2" borderId="0" xfId="0" applyNumberFormat="1" applyFont="1" applyFill="1" applyAlignment="1">
      <alignment horizontal="right" vertical="center" indent="8"/>
    </xf>
    <xf numFmtId="165" fontId="26" fillId="2" borderId="0" xfId="0" applyNumberFormat="1" applyFont="1" applyFill="1" applyBorder="1" applyAlignment="1">
      <alignment horizontal="right" vertical="center" indent="8"/>
    </xf>
    <xf numFmtId="165" fontId="26" fillId="0" borderId="0" xfId="0" applyNumberFormat="1" applyFont="1" applyFill="1" applyBorder="1" applyAlignment="1">
      <alignment horizontal="right" vertical="center" indent="8"/>
    </xf>
    <xf numFmtId="165" fontId="34" fillId="2" borderId="0" xfId="0" applyNumberFormat="1" applyFont="1" applyFill="1" applyBorder="1" applyAlignment="1">
      <alignment horizontal="right" vertical="center" indent="8"/>
    </xf>
    <xf numFmtId="165" fontId="34" fillId="2" borderId="0" xfId="0" applyNumberFormat="1" applyFont="1" applyFill="1" applyAlignment="1">
      <alignment horizontal="right" vertical="center" indent="8"/>
    </xf>
    <xf numFmtId="165" fontId="17" fillId="0" borderId="0" xfId="0" applyNumberFormat="1" applyFont="1" applyFill="1" applyBorder="1" applyAlignment="1">
      <alignment horizontal="right" vertical="center" indent="8"/>
    </xf>
    <xf numFmtId="165" fontId="26" fillId="2" borderId="6" xfId="0" applyNumberFormat="1" applyFont="1" applyFill="1" applyBorder="1" applyAlignment="1">
      <alignment horizontal="right" vertical="center" indent="8"/>
    </xf>
    <xf numFmtId="165" fontId="17" fillId="2" borderId="6" xfId="0" applyNumberFormat="1" applyFont="1" applyFill="1" applyBorder="1" applyAlignment="1">
      <alignment horizontal="right" vertical="center" indent="8"/>
    </xf>
    <xf numFmtId="0" fontId="26" fillId="0" borderId="0" xfId="0" applyFont="1"/>
    <xf numFmtId="165" fontId="26" fillId="0" borderId="0" xfId="0" applyNumberFormat="1" applyFont="1" applyAlignment="1">
      <alignment horizontal="right" vertical="center"/>
    </xf>
    <xf numFmtId="0" fontId="28" fillId="0" borderId="0" xfId="0" applyFont="1"/>
    <xf numFmtId="3" fontId="17" fillId="2" borderId="8" xfId="0" applyNumberFormat="1" applyFont="1" applyFill="1" applyBorder="1" applyAlignment="1">
      <alignment horizontal="right" vertical="center" wrapText="1" indent="4"/>
    </xf>
    <xf numFmtId="3" fontId="17" fillId="0" borderId="0" xfId="0" applyNumberFormat="1" applyFont="1" applyFill="1" applyBorder="1" applyAlignment="1">
      <alignment horizontal="right" vertical="center" indent="4"/>
    </xf>
    <xf numFmtId="3" fontId="17" fillId="2" borderId="0" xfId="0" applyNumberFormat="1" applyFont="1" applyFill="1" applyBorder="1" applyAlignment="1">
      <alignment horizontal="right" vertical="center" indent="4"/>
    </xf>
    <xf numFmtId="3" fontId="17" fillId="2" borderId="13" xfId="0" applyNumberFormat="1" applyFont="1" applyFill="1" applyBorder="1" applyAlignment="1">
      <alignment horizontal="right" vertical="center" wrapText="1" indent="4"/>
    </xf>
    <xf numFmtId="3" fontId="17" fillId="2" borderId="14" xfId="0" applyNumberFormat="1" applyFont="1" applyFill="1" applyBorder="1" applyAlignment="1">
      <alignment horizontal="right" vertical="center" wrapText="1" indent="4"/>
    </xf>
    <xf numFmtId="3" fontId="17" fillId="0" borderId="1" xfId="0" applyNumberFormat="1" applyFont="1" applyFill="1" applyBorder="1" applyAlignment="1">
      <alignment horizontal="right" vertical="center" indent="4"/>
    </xf>
    <xf numFmtId="3" fontId="17" fillId="2" borderId="1" xfId="0" applyNumberFormat="1" applyFont="1" applyFill="1" applyBorder="1" applyAlignment="1">
      <alignment horizontal="right" vertical="center" indent="4"/>
    </xf>
    <xf numFmtId="3" fontId="16" fillId="0" borderId="8" xfId="0" applyNumberFormat="1" applyFont="1" applyBorder="1" applyAlignment="1">
      <alignment horizontal="center" vertical="center" wrapText="1"/>
    </xf>
    <xf numFmtId="3" fontId="17" fillId="0" borderId="0" xfId="1" applyNumberFormat="1" applyFont="1" applyFill="1" applyBorder="1" applyAlignment="1">
      <alignment horizontal="left" vertical="top" wrapText="1"/>
    </xf>
    <xf numFmtId="0" fontId="17" fillId="0" borderId="0" xfId="1" applyFont="1" applyFill="1" applyBorder="1" applyAlignment="1">
      <alignment horizontal="left" vertical="top" wrapText="1"/>
    </xf>
    <xf numFmtId="0" fontId="27" fillId="0" borderId="0" xfId="0" applyFont="1" applyFill="1" applyAlignment="1">
      <alignment horizontal="left" vertical="center" indent="1"/>
    </xf>
    <xf numFmtId="3" fontId="26" fillId="0" borderId="0" xfId="0" applyNumberFormat="1" applyFont="1" applyFill="1" applyAlignment="1">
      <alignment horizontal="left" vertical="center" indent="1"/>
    </xf>
    <xf numFmtId="3" fontId="26" fillId="0" borderId="0" xfId="0" applyNumberFormat="1" applyFont="1" applyFill="1" applyAlignment="1">
      <alignment horizontal="left"/>
    </xf>
    <xf numFmtId="0" fontId="26" fillId="0" borderId="0" xfId="0" applyFont="1" applyFill="1" applyAlignment="1">
      <alignment horizontal="left" vertical="center"/>
    </xf>
    <xf numFmtId="0" fontId="27" fillId="0" borderId="0" xfId="0" applyFont="1"/>
    <xf numFmtId="0" fontId="26" fillId="0" borderId="0" xfId="0" applyFont="1" applyFill="1" applyAlignment="1">
      <alignment horizontal="left"/>
    </xf>
    <xf numFmtId="0" fontId="26" fillId="0" borderId="0" xfId="0" applyFont="1" applyFill="1" applyAlignment="1">
      <alignment horizontal="left" vertical="center" indent="1"/>
    </xf>
    <xf numFmtId="0" fontId="26" fillId="0" borderId="0" xfId="0" applyFont="1" applyFill="1" applyAlignment="1">
      <alignment horizontal="left" vertical="top" indent="1"/>
    </xf>
    <xf numFmtId="0" fontId="26" fillId="0" borderId="0" xfId="0" applyFont="1" applyFill="1" applyBorder="1" applyAlignment="1">
      <alignment horizontal="left" vertical="center" indent="1"/>
    </xf>
    <xf numFmtId="0" fontId="26" fillId="0" borderId="0" xfId="0" applyFont="1" applyFill="1" applyAlignment="1">
      <alignment horizontal="left" vertical="top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left" vertical="center" wrapText="1"/>
    </xf>
    <xf numFmtId="3" fontId="30" fillId="0" borderId="0" xfId="0" applyNumberFormat="1" applyFont="1" applyFill="1" applyAlignment="1">
      <alignment horizontal="right" vertical="center" wrapText="1" indent="1"/>
    </xf>
    <xf numFmtId="3" fontId="26" fillId="0" borderId="0" xfId="0" applyNumberFormat="1" applyFont="1" applyAlignment="1">
      <alignment vertical="top"/>
    </xf>
    <xf numFmtId="3" fontId="30" fillId="0" borderId="0" xfId="0" applyNumberFormat="1" applyFont="1" applyAlignment="1">
      <alignment horizontal="right" vertical="center" indent="1"/>
    </xf>
    <xf numFmtId="0" fontId="14" fillId="0" borderId="0" xfId="0" applyFont="1" applyAlignment="1">
      <alignment horizontal="left" vertical="top" indent="1"/>
    </xf>
    <xf numFmtId="0" fontId="28" fillId="0" borderId="0" xfId="0" applyFont="1" applyAlignment="1">
      <alignment horizontal="right" vertical="top" indent="1"/>
    </xf>
    <xf numFmtId="0" fontId="17" fillId="0" borderId="0" xfId="0" applyFont="1" applyAlignment="1">
      <alignment horizontal="left" vertical="center" wrapText="1"/>
    </xf>
    <xf numFmtId="164" fontId="14" fillId="0" borderId="0" xfId="0" applyNumberFormat="1" applyFont="1"/>
    <xf numFmtId="0" fontId="14" fillId="3" borderId="0" xfId="0" applyFont="1" applyFill="1" applyAlignment="1">
      <alignment vertical="top"/>
    </xf>
    <xf numFmtId="3" fontId="16" fillId="0" borderId="7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3" fontId="17" fillId="0" borderId="17" xfId="0" applyNumberFormat="1" applyFont="1" applyFill="1" applyBorder="1" applyAlignment="1">
      <alignment horizontal="right" vertical="center" indent="3"/>
    </xf>
    <xf numFmtId="3" fontId="17" fillId="0" borderId="9" xfId="0" applyNumberFormat="1" applyFont="1" applyFill="1" applyBorder="1" applyAlignment="1">
      <alignment horizontal="right" vertical="center" indent="3"/>
    </xf>
    <xf numFmtId="3" fontId="17" fillId="0" borderId="6" xfId="0" applyNumberFormat="1" applyFont="1" applyFill="1" applyBorder="1" applyAlignment="1">
      <alignment horizontal="right" vertical="center" indent="3"/>
    </xf>
    <xf numFmtId="3" fontId="17" fillId="0" borderId="15" xfId="0" applyNumberFormat="1" applyFont="1" applyFill="1" applyBorder="1" applyAlignment="1">
      <alignment horizontal="right" vertical="center" indent="3"/>
    </xf>
    <xf numFmtId="3" fontId="17" fillId="0" borderId="6" xfId="0" applyNumberFormat="1" applyFont="1" applyFill="1" applyBorder="1" applyAlignment="1">
      <alignment horizontal="right" vertical="center" indent="2"/>
    </xf>
    <xf numFmtId="3" fontId="13" fillId="0" borderId="0" xfId="0" applyNumberFormat="1" applyFont="1" applyBorder="1" applyAlignment="1">
      <alignment vertical="center"/>
    </xf>
    <xf numFmtId="3" fontId="13" fillId="3" borderId="0" xfId="0" applyNumberFormat="1" applyFont="1" applyFill="1" applyAlignment="1">
      <alignment vertical="center"/>
    </xf>
    <xf numFmtId="0" fontId="13" fillId="3" borderId="0" xfId="0" applyFont="1" applyFill="1"/>
    <xf numFmtId="0" fontId="13" fillId="0" borderId="0" xfId="0" applyFont="1" applyFill="1"/>
    <xf numFmtId="0" fontId="13" fillId="0" borderId="0" xfId="0" applyFont="1"/>
    <xf numFmtId="3" fontId="31" fillId="0" borderId="0" xfId="0" applyNumberFormat="1" applyFont="1" applyFill="1" applyBorder="1" applyAlignment="1">
      <alignment horizontal="center" vertical="center"/>
    </xf>
    <xf numFmtId="3" fontId="13" fillId="3" borderId="0" xfId="0" applyNumberFormat="1" applyFont="1" applyFill="1" applyBorder="1" applyAlignment="1">
      <alignment horizontal="left" vertical="center" indent="1"/>
    </xf>
    <xf numFmtId="3" fontId="13" fillId="2" borderId="0" xfId="0" applyNumberFormat="1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165" fontId="17" fillId="0" borderId="0" xfId="0" applyNumberFormat="1" applyFont="1" applyFill="1" applyAlignment="1">
      <alignment horizontal="right" vertical="center" indent="8"/>
    </xf>
    <xf numFmtId="3" fontId="13" fillId="0" borderId="0" xfId="0" applyNumberFormat="1" applyFont="1" applyBorder="1" applyAlignment="1">
      <alignment horizontal="right" vertical="center"/>
    </xf>
    <xf numFmtId="3" fontId="13" fillId="3" borderId="0" xfId="0" applyNumberFormat="1" applyFont="1" applyFill="1" applyAlignment="1">
      <alignment horizontal="right" vertical="center"/>
    </xf>
    <xf numFmtId="3" fontId="13" fillId="3" borderId="0" xfId="0" applyNumberFormat="1" applyFont="1" applyFill="1" applyAlignment="1">
      <alignment horizontal="right"/>
    </xf>
    <xf numFmtId="3" fontId="13" fillId="0" borderId="0" xfId="0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0" fontId="34" fillId="0" borderId="0" xfId="1" applyFont="1" applyBorder="1" applyAlignment="1">
      <alignment horizontal="right" vertical="center" indent="1"/>
    </xf>
    <xf numFmtId="0" fontId="26" fillId="0" borderId="0" xfId="0" applyFont="1" applyFill="1" applyAlignment="1">
      <alignment horizontal="left" vertical="center"/>
    </xf>
    <xf numFmtId="0" fontId="17" fillId="3" borderId="0" xfId="0" applyFont="1" applyFill="1" applyBorder="1" applyAlignment="1">
      <alignment horizontal="right" vertical="center" indent="2"/>
    </xf>
    <xf numFmtId="3" fontId="17" fillId="3" borderId="0" xfId="0" applyNumberFormat="1" applyFont="1" applyFill="1" applyBorder="1" applyAlignment="1">
      <alignment horizontal="left" vertical="center" indent="1"/>
    </xf>
    <xf numFmtId="3" fontId="17" fillId="0" borderId="0" xfId="1" applyNumberFormat="1" applyFont="1" applyFill="1" applyBorder="1" applyAlignment="1">
      <alignment horizontal="left" vertical="top" wrapText="1" indent="1"/>
    </xf>
    <xf numFmtId="0" fontId="17" fillId="0" borderId="0" xfId="1" applyFont="1" applyBorder="1" applyAlignment="1">
      <alignment horizontal="left" vertical="top" wrapText="1" indent="1"/>
    </xf>
    <xf numFmtId="1" fontId="17" fillId="3" borderId="1" xfId="0" applyNumberFormat="1" applyFont="1" applyFill="1" applyBorder="1" applyAlignment="1">
      <alignment horizontal="center" vertical="center"/>
    </xf>
    <xf numFmtId="3" fontId="17" fillId="3" borderId="5" xfId="0" applyNumberFormat="1" applyFont="1" applyFill="1" applyBorder="1" applyAlignment="1">
      <alignment horizontal="right" vertical="center" indent="4"/>
    </xf>
    <xf numFmtId="3" fontId="17" fillId="3" borderId="0" xfId="0" applyNumberFormat="1" applyFont="1" applyFill="1" applyBorder="1" applyAlignment="1">
      <alignment horizontal="right" vertical="center" indent="4"/>
    </xf>
    <xf numFmtId="3" fontId="17" fillId="3" borderId="1" xfId="0" applyNumberFormat="1" applyFont="1" applyFill="1" applyBorder="1" applyAlignment="1">
      <alignment horizontal="right" vertical="center" indent="4"/>
    </xf>
    <xf numFmtId="3" fontId="43" fillId="0" borderId="0" xfId="0" applyNumberFormat="1" applyFont="1" applyFill="1" applyBorder="1" applyAlignment="1">
      <alignment horizontal="right" vertical="center" indent="4"/>
    </xf>
    <xf numFmtId="0" fontId="11" fillId="2" borderId="14" xfId="0" applyFont="1" applyFill="1" applyBorder="1" applyAlignment="1">
      <alignment horizontal="center" vertical="center"/>
    </xf>
    <xf numFmtId="3" fontId="11" fillId="2" borderId="5" xfId="0" applyNumberFormat="1" applyFont="1" applyFill="1" applyBorder="1" applyAlignment="1">
      <alignment horizontal="center" vertical="center"/>
    </xf>
    <xf numFmtId="165" fontId="17" fillId="2" borderId="1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165" fontId="17" fillId="0" borderId="1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3" fontId="11" fillId="0" borderId="9" xfId="0" applyNumberFormat="1" applyFont="1" applyFill="1" applyBorder="1" applyAlignment="1">
      <alignment horizontal="center" vertical="center"/>
    </xf>
    <xf numFmtId="165" fontId="17" fillId="0" borderId="15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/>
    </xf>
    <xf numFmtId="164" fontId="11" fillId="0" borderId="6" xfId="0" applyNumberFormat="1" applyFont="1" applyFill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left" vertical="center" indent="1"/>
    </xf>
    <xf numFmtId="0" fontId="34" fillId="2" borderId="0" xfId="0" applyFont="1" applyFill="1" applyBorder="1" applyAlignment="1">
      <alignment horizontal="right" vertical="center" indent="2"/>
    </xf>
    <xf numFmtId="3" fontId="34" fillId="2" borderId="0" xfId="0" applyNumberFormat="1" applyFont="1" applyFill="1" applyBorder="1" applyAlignment="1">
      <alignment horizontal="left" vertical="center" indent="1"/>
    </xf>
    <xf numFmtId="164" fontId="34" fillId="2" borderId="0" xfId="0" applyNumberFormat="1" applyFont="1" applyFill="1" applyBorder="1" applyAlignment="1">
      <alignment horizontal="right" vertical="center" indent="5"/>
    </xf>
    <xf numFmtId="3" fontId="10" fillId="0" borderId="0" xfId="0" applyNumberFormat="1" applyFont="1" applyFill="1" applyAlignment="1">
      <alignment horizontal="right" vertical="center" wrapText="1" indent="1"/>
    </xf>
    <xf numFmtId="3" fontId="16" fillId="0" borderId="3" xfId="0" applyNumberFormat="1" applyFont="1" applyFill="1" applyBorder="1" applyAlignment="1">
      <alignment horizontal="center" vertical="center" wrapText="1"/>
    </xf>
    <xf numFmtId="164" fontId="26" fillId="0" borderId="0" xfId="0" applyNumberFormat="1" applyFont="1" applyAlignment="1">
      <alignment vertical="center"/>
    </xf>
    <xf numFmtId="3" fontId="17" fillId="2" borderId="25" xfId="0" applyNumberFormat="1" applyFont="1" applyFill="1" applyBorder="1" applyAlignment="1">
      <alignment horizontal="right" vertical="center" indent="2"/>
    </xf>
    <xf numFmtId="3" fontId="17" fillId="2" borderId="5" xfId="0" applyNumberFormat="1" applyFont="1" applyFill="1" applyBorder="1" applyAlignment="1">
      <alignment horizontal="right" vertical="center" indent="2"/>
    </xf>
    <xf numFmtId="3" fontId="17" fillId="2" borderId="0" xfId="0" applyNumberFormat="1" applyFont="1" applyFill="1" applyBorder="1" applyAlignment="1">
      <alignment horizontal="right" vertical="center" indent="2"/>
    </xf>
    <xf numFmtId="3" fontId="17" fillId="2" borderId="1" xfId="0" applyNumberFormat="1" applyFont="1" applyFill="1" applyBorder="1" applyAlignment="1">
      <alignment horizontal="right" vertical="center" indent="2"/>
    </xf>
    <xf numFmtId="3" fontId="17" fillId="0" borderId="16" xfId="0" applyNumberFormat="1" applyFont="1" applyFill="1" applyBorder="1" applyAlignment="1">
      <alignment horizontal="right" vertical="center" indent="2"/>
    </xf>
    <xf numFmtId="3" fontId="17" fillId="0" borderId="5" xfId="0" applyNumberFormat="1" applyFont="1" applyFill="1" applyBorder="1" applyAlignment="1">
      <alignment horizontal="right" vertical="center" indent="2"/>
    </xf>
    <xf numFmtId="3" fontId="17" fillId="0" borderId="0" xfId="0" applyNumberFormat="1" applyFont="1" applyFill="1" applyBorder="1" applyAlignment="1">
      <alignment horizontal="right" vertical="center" indent="2"/>
    </xf>
    <xf numFmtId="3" fontId="17" fillId="0" borderId="1" xfId="0" applyNumberFormat="1" applyFont="1" applyFill="1" applyBorder="1" applyAlignment="1">
      <alignment horizontal="right" vertical="center" indent="2"/>
    </xf>
    <xf numFmtId="3" fontId="17" fillId="0" borderId="17" xfId="0" applyNumberFormat="1" applyFont="1" applyFill="1" applyBorder="1" applyAlignment="1">
      <alignment horizontal="right" vertical="center" indent="2"/>
    </xf>
    <xf numFmtId="3" fontId="17" fillId="0" borderId="9" xfId="0" applyNumberFormat="1" applyFont="1" applyFill="1" applyBorder="1" applyAlignment="1">
      <alignment horizontal="right" vertical="center" indent="2"/>
    </xf>
    <xf numFmtId="3" fontId="17" fillId="0" borderId="15" xfId="0" applyNumberFormat="1" applyFont="1" applyFill="1" applyBorder="1" applyAlignment="1">
      <alignment horizontal="right" vertical="center" indent="2"/>
    </xf>
    <xf numFmtId="3" fontId="9" fillId="2" borderId="0" xfId="0" applyNumberFormat="1" applyFont="1" applyFill="1" applyBorder="1" applyAlignment="1" applyProtection="1">
      <alignment horizontal="left" vertical="center" indent="1"/>
      <protection locked="0"/>
    </xf>
    <xf numFmtId="3" fontId="9" fillId="3" borderId="0" xfId="0" applyNumberFormat="1" applyFont="1" applyFill="1" applyBorder="1" applyAlignment="1">
      <alignment horizontal="left" vertical="center" indent="1"/>
    </xf>
    <xf numFmtId="3" fontId="9" fillId="2" borderId="0" xfId="0" applyNumberFormat="1" applyFont="1" applyFill="1" applyBorder="1" applyAlignment="1">
      <alignment horizontal="left" vertical="center" indent="1"/>
    </xf>
    <xf numFmtId="3" fontId="9" fillId="3" borderId="6" xfId="0" applyNumberFormat="1" applyFont="1" applyFill="1" applyBorder="1" applyAlignment="1">
      <alignment horizontal="left" vertical="center" indent="1"/>
    </xf>
    <xf numFmtId="0" fontId="17" fillId="2" borderId="0" xfId="0" applyFont="1" applyFill="1" applyBorder="1" applyAlignment="1">
      <alignment horizontal="right" vertical="center" indent="2"/>
    </xf>
    <xf numFmtId="165" fontId="26" fillId="0" borderId="0" xfId="0" applyNumberFormat="1" applyFont="1"/>
    <xf numFmtId="0" fontId="2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vertical="center" wrapText="1"/>
    </xf>
    <xf numFmtId="0" fontId="34" fillId="0" borderId="0" xfId="1" applyFont="1" applyBorder="1" applyAlignment="1">
      <alignment horizontal="right" vertical="center" indent="1"/>
    </xf>
    <xf numFmtId="0" fontId="34" fillId="0" borderId="0" xfId="1" applyFont="1" applyBorder="1" applyAlignment="1">
      <alignment horizontal="right" vertical="center" indent="1"/>
    </xf>
    <xf numFmtId="0" fontId="28" fillId="0" borderId="3" xfId="0" applyFont="1" applyBorder="1" applyAlignment="1">
      <alignment horizontal="left" vertical="center" wrapText="1" indent="1"/>
    </xf>
    <xf numFmtId="3" fontId="16" fillId="0" borderId="3" xfId="0" quotePrefix="1" applyNumberFormat="1" applyFont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left" vertical="center" wrapText="1" indent="1"/>
    </xf>
    <xf numFmtId="164" fontId="17" fillId="0" borderId="0" xfId="0" applyNumberFormat="1" applyFont="1" applyFill="1" applyBorder="1" applyAlignment="1">
      <alignment horizontal="center" vertical="center" wrapText="1"/>
    </xf>
    <xf numFmtId="9" fontId="17" fillId="2" borderId="0" xfId="0" applyNumberFormat="1" applyFont="1" applyFill="1" applyBorder="1" applyAlignment="1">
      <alignment horizontal="right" vertical="center" wrapText="1" indent="8"/>
    </xf>
    <xf numFmtId="3" fontId="17" fillId="0" borderId="0" xfId="0" applyNumberFormat="1" applyFont="1" applyFill="1" applyBorder="1" applyAlignment="1">
      <alignment horizontal="left" vertical="center" wrapText="1" indent="1"/>
    </xf>
    <xf numFmtId="9" fontId="17" fillId="0" borderId="0" xfId="0" applyNumberFormat="1" applyFont="1" applyFill="1" applyBorder="1" applyAlignment="1">
      <alignment horizontal="right" vertical="center" wrapText="1" indent="8"/>
    </xf>
    <xf numFmtId="164" fontId="8" fillId="2" borderId="0" xfId="0" applyNumberFormat="1" applyFont="1" applyFill="1" applyAlignment="1">
      <alignment horizontal="center" vertical="center"/>
    </xf>
    <xf numFmtId="3" fontId="16" fillId="0" borderId="8" xfId="0" applyNumberFormat="1" applyFont="1" applyFill="1" applyBorder="1" applyAlignment="1">
      <alignment horizontal="left" vertical="center" wrapText="1" indent="1"/>
    </xf>
    <xf numFmtId="164" fontId="17" fillId="0" borderId="8" xfId="0" applyNumberFormat="1" applyFont="1" applyFill="1" applyBorder="1" applyAlignment="1">
      <alignment horizontal="right" vertical="center" wrapText="1" indent="8"/>
    </xf>
    <xf numFmtId="164" fontId="8" fillId="0" borderId="0" xfId="0" applyNumberFormat="1" applyFont="1" applyFill="1" applyAlignment="1">
      <alignment horizontal="center" vertical="center"/>
    </xf>
    <xf numFmtId="3" fontId="16" fillId="0" borderId="8" xfId="0" applyNumberFormat="1" applyFont="1" applyFill="1" applyBorder="1" applyAlignment="1">
      <alignment horizontal="left" vertical="center" indent="1"/>
    </xf>
    <xf numFmtId="164" fontId="17" fillId="0" borderId="8" xfId="0" applyNumberFormat="1" applyFont="1" applyFill="1" applyBorder="1" applyAlignment="1">
      <alignment horizontal="right" vertical="center" indent="8"/>
    </xf>
    <xf numFmtId="9" fontId="17" fillId="2" borderId="0" xfId="0" applyNumberFormat="1" applyFont="1" applyFill="1" applyBorder="1" applyAlignment="1">
      <alignment horizontal="right" vertical="center" indent="8"/>
    </xf>
    <xf numFmtId="9" fontId="17" fillId="0" borderId="0" xfId="0" applyNumberFormat="1" applyFont="1" applyFill="1" applyBorder="1" applyAlignment="1">
      <alignment horizontal="right" vertical="center" indent="8"/>
    </xf>
    <xf numFmtId="164" fontId="8" fillId="0" borderId="6" xfId="0" applyNumberFormat="1" applyFont="1" applyFill="1" applyBorder="1" applyAlignment="1">
      <alignment horizontal="center" vertical="center"/>
    </xf>
    <xf numFmtId="0" fontId="8" fillId="0" borderId="0" xfId="0" applyFont="1"/>
    <xf numFmtId="164" fontId="8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left" vertical="center" indent="1"/>
    </xf>
    <xf numFmtId="164" fontId="17" fillId="0" borderId="0" xfId="0" applyNumberFormat="1" applyFont="1" applyFill="1" applyBorder="1" applyAlignment="1">
      <alignment horizontal="right" vertical="center" indent="8"/>
    </xf>
    <xf numFmtId="3" fontId="17" fillId="0" borderId="3" xfId="0" applyNumberFormat="1" applyFont="1" applyFill="1" applyBorder="1" applyAlignment="1">
      <alignment horizontal="left" vertical="center" indent="1"/>
    </xf>
    <xf numFmtId="164" fontId="8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/>
    <xf numFmtId="3" fontId="6" fillId="3" borderId="6" xfId="0" applyNumberFormat="1" applyFont="1" applyFill="1" applyBorder="1" applyAlignment="1">
      <alignment horizontal="left" vertical="center" indent="1"/>
    </xf>
    <xf numFmtId="3" fontId="6" fillId="2" borderId="0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 indent="1"/>
    </xf>
    <xf numFmtId="1" fontId="17" fillId="0" borderId="6" xfId="0" applyNumberFormat="1" applyFont="1" applyFill="1" applyBorder="1" applyAlignment="1">
      <alignment horizontal="center" vertical="center"/>
    </xf>
    <xf numFmtId="3" fontId="17" fillId="0" borderId="9" xfId="0" applyNumberFormat="1" applyFont="1" applyFill="1" applyBorder="1" applyAlignment="1">
      <alignment horizontal="right" vertical="center" indent="4"/>
    </xf>
    <xf numFmtId="3" fontId="17" fillId="0" borderId="6" xfId="0" applyNumberFormat="1" applyFont="1" applyFill="1" applyBorder="1" applyAlignment="1">
      <alignment horizontal="right" vertical="center" indent="4"/>
    </xf>
    <xf numFmtId="3" fontId="17" fillId="0" borderId="15" xfId="0" applyNumberFormat="1" applyFont="1" applyFill="1" applyBorder="1" applyAlignment="1">
      <alignment horizontal="right" vertical="center" indent="4"/>
    </xf>
    <xf numFmtId="0" fontId="3" fillId="0" borderId="0" xfId="0" quotePrefix="1" applyFont="1" applyFill="1" applyAlignment="1">
      <alignment horizontal="left" vertical="center" wrapText="1"/>
    </xf>
    <xf numFmtId="3" fontId="17" fillId="2" borderId="0" xfId="0" applyNumberFormat="1" applyFont="1" applyFill="1" applyBorder="1" applyAlignment="1">
      <alignment horizontal="right" vertical="center" wrapText="1" indent="1"/>
    </xf>
    <xf numFmtId="3" fontId="17" fillId="2" borderId="0" xfId="0" applyNumberFormat="1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horizontal="right" vertical="center" indent="1"/>
    </xf>
    <xf numFmtId="3" fontId="17" fillId="0" borderId="0" xfId="0" applyNumberFormat="1" applyFont="1" applyBorder="1" applyAlignment="1">
      <alignment vertical="center"/>
    </xf>
    <xf numFmtId="3" fontId="17" fillId="2" borderId="0" xfId="0" applyNumberFormat="1" applyFont="1" applyFill="1" applyBorder="1" applyAlignment="1">
      <alignment horizontal="right" vertical="center" indent="1"/>
    </xf>
    <xf numFmtId="3" fontId="17" fillId="0" borderId="0" xfId="0" applyNumberFormat="1" applyFont="1" applyBorder="1" applyAlignment="1">
      <alignment horizontal="left" vertical="center"/>
    </xf>
    <xf numFmtId="3" fontId="17" fillId="0" borderId="9" xfId="0" applyNumberFormat="1" applyFont="1" applyFill="1" applyBorder="1" applyAlignment="1">
      <alignment horizontal="right" vertical="center" indent="1"/>
    </xf>
    <xf numFmtId="3" fontId="17" fillId="0" borderId="6" xfId="0" applyNumberFormat="1" applyFont="1" applyFill="1" applyBorder="1" applyAlignment="1">
      <alignment vertical="center"/>
    </xf>
    <xf numFmtId="3" fontId="17" fillId="0" borderId="6" xfId="0" applyNumberFormat="1" applyFont="1" applyFill="1" applyBorder="1" applyAlignment="1">
      <alignment horizontal="right" vertical="center" indent="1"/>
    </xf>
    <xf numFmtId="3" fontId="17" fillId="2" borderId="0" xfId="0" applyNumberFormat="1" applyFont="1" applyFill="1" applyBorder="1" applyAlignment="1">
      <alignment horizontal="left" vertical="center"/>
    </xf>
    <xf numFmtId="0" fontId="17" fillId="0" borderId="0" xfId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 indent="1"/>
    </xf>
    <xf numFmtId="0" fontId="27" fillId="0" borderId="11" xfId="0" applyFont="1" applyBorder="1" applyAlignment="1">
      <alignment horizontal="left" vertical="center" wrapText="1" indent="1"/>
    </xf>
    <xf numFmtId="0" fontId="27" fillId="0" borderId="12" xfId="0" applyFont="1" applyBorder="1" applyAlignment="1">
      <alignment horizontal="left" vertical="center" wrapText="1" indent="1"/>
    </xf>
    <xf numFmtId="3" fontId="17" fillId="0" borderId="0" xfId="1" applyNumberFormat="1" applyFill="1" applyAlignment="1">
      <alignment horizontal="left" vertical="top" wrapText="1" indent="1"/>
    </xf>
    <xf numFmtId="0" fontId="17" fillId="0" borderId="0" xfId="1" applyAlignment="1">
      <alignment horizontal="left" vertical="top" wrapText="1" indent="1"/>
    </xf>
    <xf numFmtId="3" fontId="17" fillId="0" borderId="0" xfId="1" quotePrefix="1" applyNumberFormat="1" applyFont="1" applyFill="1" applyAlignment="1">
      <alignment horizontal="left" vertical="top" wrapText="1"/>
    </xf>
    <xf numFmtId="0" fontId="17" fillId="0" borderId="0" xfId="1" applyFont="1" applyFill="1" applyAlignment="1">
      <alignment horizontal="left" vertical="top" wrapText="1"/>
    </xf>
    <xf numFmtId="3" fontId="17" fillId="0" borderId="0" xfId="1" applyNumberFormat="1" applyFont="1" applyFill="1" applyAlignment="1">
      <alignment horizontal="left" vertical="top" wrapText="1"/>
    </xf>
    <xf numFmtId="3" fontId="17" fillId="0" borderId="0" xfId="1" applyNumberFormat="1" applyFill="1" applyBorder="1" applyAlignment="1">
      <alignment horizontal="left" vertical="top" wrapText="1" indent="1"/>
    </xf>
    <xf numFmtId="0" fontId="17" fillId="0" borderId="0" xfId="1" applyBorder="1" applyAlignment="1">
      <alignment horizontal="left" vertical="top" wrapText="1" indent="1"/>
    </xf>
    <xf numFmtId="3" fontId="17" fillId="0" borderId="0" xfId="1" applyNumberFormat="1" applyFont="1" applyFill="1" applyAlignment="1">
      <alignment horizontal="left" vertical="top" wrapText="1" indent="1"/>
    </xf>
    <xf numFmtId="0" fontId="17" fillId="0" borderId="0" xfId="1" applyFont="1" applyAlignment="1">
      <alignment horizontal="left" vertical="top" wrapText="1" indent="1"/>
    </xf>
    <xf numFmtId="3" fontId="17" fillId="0" borderId="0" xfId="1" quotePrefix="1" applyNumberFormat="1" applyFill="1" applyAlignment="1">
      <alignment horizontal="left" vertical="top" wrapText="1"/>
    </xf>
    <xf numFmtId="0" fontId="17" fillId="0" borderId="0" xfId="1" applyAlignment="1">
      <alignment horizontal="left" vertical="top" wrapText="1"/>
    </xf>
    <xf numFmtId="0" fontId="17" fillId="0" borderId="0" xfId="1" applyFill="1" applyBorder="1" applyAlignment="1">
      <alignment horizontal="left" vertical="top" wrapText="1" indent="1"/>
    </xf>
    <xf numFmtId="3" fontId="16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3" fontId="36" fillId="0" borderId="0" xfId="0" applyNumberFormat="1" applyFont="1" applyFill="1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7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16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14" fillId="0" borderId="0" xfId="0" quotePrefix="1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3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7" fillId="0" borderId="0" xfId="1" applyNumberFormat="1" applyAlignment="1">
      <alignment horizontal="left" vertical="center" wrapText="1"/>
    </xf>
    <xf numFmtId="0" fontId="17" fillId="0" borderId="0" xfId="1" applyAlignment="1">
      <alignment horizontal="left" vertical="center" wrapText="1"/>
    </xf>
    <xf numFmtId="3" fontId="39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3" fontId="16" fillId="0" borderId="18" xfId="0" applyNumberFormat="1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3" fontId="16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" fontId="16" fillId="0" borderId="2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3" fontId="1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3" fontId="3" fillId="0" borderId="0" xfId="0" quotePrefix="1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3" fontId="17" fillId="0" borderId="0" xfId="1" applyNumberFormat="1" applyAlignment="1">
      <alignment vertical="center" wrapText="1"/>
    </xf>
    <xf numFmtId="0" fontId="17" fillId="0" borderId="0" xfId="1" applyAlignment="1">
      <alignment vertical="center" wrapText="1"/>
    </xf>
    <xf numFmtId="0" fontId="34" fillId="0" borderId="0" xfId="1" applyFont="1" applyBorder="1" applyAlignment="1">
      <alignment horizontal="right" vertical="center" indent="1"/>
    </xf>
    <xf numFmtId="0" fontId="16" fillId="0" borderId="5" xfId="0" applyFon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/>
    <xf numFmtId="3" fontId="3" fillId="0" borderId="0" xfId="0" quotePrefix="1" applyNumberFormat="1" applyFont="1" applyAlignment="1">
      <alignment vertical="top" wrapText="1"/>
    </xf>
    <xf numFmtId="3" fontId="17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left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16" fillId="0" borderId="1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39" fillId="3" borderId="6" xfId="0" applyNumberFormat="1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3" fillId="0" borderId="0" xfId="0" quotePrefix="1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8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3" fontId="20" fillId="0" borderId="6" xfId="0" applyNumberFormat="1" applyFont="1" applyBorder="1" applyAlignment="1">
      <alignment horizontal="left" vertical="center" wrapText="1"/>
    </xf>
    <xf numFmtId="3" fontId="17" fillId="0" borderId="0" xfId="0" applyNumberFormat="1" applyFont="1" applyBorder="1" applyAlignment="1">
      <alignment horizontal="left" vertical="top" wrapText="1"/>
    </xf>
    <xf numFmtId="3" fontId="7" fillId="0" borderId="0" xfId="0" applyNumberFormat="1" applyFont="1" applyAlignment="1">
      <alignment horizontal="left" vertical="top" wrapText="1"/>
    </xf>
    <xf numFmtId="3" fontId="3" fillId="3" borderId="0" xfId="0" quotePrefix="1" applyNumberFormat="1" applyFont="1" applyFill="1" applyAlignment="1">
      <alignment vertical="center" wrapText="1"/>
    </xf>
    <xf numFmtId="3" fontId="17" fillId="3" borderId="0" xfId="1" applyNumberFormat="1" applyFill="1" applyAlignment="1">
      <alignment vertical="center" wrapText="1"/>
    </xf>
    <xf numFmtId="0" fontId="17" fillId="0" borderId="0" xfId="1" applyAlignment="1">
      <alignment wrapText="1"/>
    </xf>
    <xf numFmtId="3" fontId="39" fillId="0" borderId="6" xfId="0" applyNumberFormat="1" applyFont="1" applyFill="1" applyBorder="1" applyAlignment="1">
      <alignment horizontal="left" vertical="center" wrapText="1"/>
    </xf>
    <xf numFmtId="0" fontId="41" fillId="0" borderId="6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top" wrapText="1"/>
    </xf>
    <xf numFmtId="0" fontId="3" fillId="3" borderId="0" xfId="0" quotePrefix="1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3" borderId="0" xfId="1" applyFill="1" applyAlignment="1">
      <alignment horizontal="left" vertical="center" wrapText="1"/>
    </xf>
    <xf numFmtId="0" fontId="2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0" fontId="12" fillId="0" borderId="0" xfId="0" applyFont="1" applyAlignment="1">
      <alignment vertical="top" wrapText="1"/>
    </xf>
    <xf numFmtId="0" fontId="33" fillId="0" borderId="6" xfId="0" applyFont="1" applyBorder="1" applyAlignment="1">
      <alignment horizontal="left" vertical="center" wrapText="1"/>
    </xf>
    <xf numFmtId="0" fontId="4" fillId="3" borderId="0" xfId="0" applyFont="1" applyFill="1" applyAlignment="1">
      <alignment vertical="top" wrapText="1"/>
    </xf>
    <xf numFmtId="3" fontId="20" fillId="0" borderId="0" xfId="0" applyNumberFormat="1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3" fontId="7" fillId="0" borderId="0" xfId="0" applyNumberFormat="1" applyFont="1" applyAlignment="1">
      <alignment vertical="top" wrapText="1"/>
    </xf>
    <xf numFmtId="3" fontId="20" fillId="0" borderId="0" xfId="0" applyNumberFormat="1" applyFont="1" applyFill="1" applyAlignment="1">
      <alignment horizontal="left" vertical="center" wrapText="1"/>
    </xf>
    <xf numFmtId="0" fontId="41" fillId="0" borderId="0" xfId="0" applyFont="1" applyFill="1" applyAlignment="1">
      <alignment horizontal="left" vertical="center" wrapText="1"/>
    </xf>
    <xf numFmtId="0" fontId="7" fillId="0" borderId="0" xfId="0" applyFont="1" applyAlignment="1">
      <alignment vertical="top" wrapText="1"/>
    </xf>
    <xf numFmtId="3" fontId="20" fillId="3" borderId="0" xfId="0" applyNumberFormat="1" applyFont="1" applyFill="1" applyAlignment="1">
      <alignment horizontal="left" vertical="center" wrapText="1"/>
    </xf>
    <xf numFmtId="0" fontId="41" fillId="3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top" wrapText="1"/>
    </xf>
  </cellXfs>
  <cellStyles count="10">
    <cellStyle name="Hyperlink" xfId="1" builtinId="8" customBuiltin="1"/>
    <cellStyle name="Normal" xfId="0" builtinId="0"/>
    <cellStyle name="Normal 2" xfId="2"/>
    <cellStyle name="Normal 3" xfId="3"/>
    <cellStyle name="Normal 54" xfId="4"/>
    <cellStyle name="ss15" xfId="5"/>
    <cellStyle name="ss16" xfId="6"/>
    <cellStyle name="ss17" xfId="7"/>
    <cellStyle name="ss22" xfId="8"/>
    <cellStyle name="ss2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'Quadro 1.3'!$F$5:$G$5</c:f>
              <c:strCache>
                <c:ptCount val="1"/>
                <c:pt idx="0">
                  <c:v>Série nova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1.3'!$B$6:$B$21</c:f>
              <c:numCache>
                <c:formatCode>0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'Quadro 1.3'!$F$6:$F$21</c:f>
              <c:numCache>
                <c:formatCode>#,##0</c:formatCode>
                <c:ptCount val="16"/>
                <c:pt idx="0">
                  <c:v>45000</c:v>
                </c:pt>
                <c:pt idx="1">
                  <c:v>50000</c:v>
                </c:pt>
                <c:pt idx="2">
                  <c:v>60000</c:v>
                </c:pt>
                <c:pt idx="3">
                  <c:v>70000</c:v>
                </c:pt>
                <c:pt idx="4">
                  <c:v>65000</c:v>
                </c:pt>
                <c:pt idx="5">
                  <c:v>75000</c:v>
                </c:pt>
                <c:pt idx="6">
                  <c:v>90000</c:v>
                </c:pt>
                <c:pt idx="7">
                  <c:v>85000</c:v>
                </c:pt>
                <c:pt idx="8">
                  <c:v>75000</c:v>
                </c:pt>
                <c:pt idx="9">
                  <c:v>70000</c:v>
                </c:pt>
                <c:pt idx="10">
                  <c:v>85000</c:v>
                </c:pt>
                <c:pt idx="11">
                  <c:v>105000</c:v>
                </c:pt>
                <c:pt idx="12">
                  <c:v>120000</c:v>
                </c:pt>
                <c:pt idx="13">
                  <c:v>115000</c:v>
                </c:pt>
                <c:pt idx="14">
                  <c:v>110000</c:v>
                </c:pt>
                <c:pt idx="15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F-4040-B9B9-CE978833E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993472"/>
        <c:axId val="581077824"/>
      </c:lineChart>
      <c:catAx>
        <c:axId val="5819934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81077824"/>
        <c:crosses val="autoZero"/>
        <c:auto val="1"/>
        <c:lblAlgn val="ctr"/>
        <c:lblOffset val="100"/>
        <c:noMultiLvlLbl val="0"/>
      </c:catAx>
      <c:valAx>
        <c:axId val="581077824"/>
        <c:scaling>
          <c:orientation val="minMax"/>
          <c:min val="2000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993472"/>
        <c:crosses val="autoZero"/>
        <c:crossBetween val="between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'Quadro 1.4'!$E$3:$F$3</c:f>
              <c:strCache>
                <c:ptCount val="1"/>
                <c:pt idx="0">
                  <c:v>Europa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'Quadro 1.4'!$B$5:$B$10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'Quadro 1.4'!$E$5:$E$10</c:f>
              <c:numCache>
                <c:formatCode>#,##0</c:formatCode>
                <c:ptCount val="6"/>
                <c:pt idx="0">
                  <c:v>1092141</c:v>
                </c:pt>
                <c:pt idx="1">
                  <c:v>1187356</c:v>
                </c:pt>
                <c:pt idx="2">
                  <c:v>1301084</c:v>
                </c:pt>
                <c:pt idx="3">
                  <c:v>1114618</c:v>
                </c:pt>
                <c:pt idx="4">
                  <c:v>1308130</c:v>
                </c:pt>
                <c:pt idx="5">
                  <c:v>1433482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2-46C6-88A8-28CEE89D5DCC}"/>
            </c:ext>
          </c:extLst>
        </c:ser>
        <c:ser>
          <c:idx val="0"/>
          <c:order val="1"/>
          <c:tx>
            <c:strRef>
              <c:f>'Quadro 1.4'!$G$3:$H$3</c:f>
              <c:strCache>
                <c:ptCount val="1"/>
                <c:pt idx="0">
                  <c:v>América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'Quadro 1.4'!$B$5:$B$10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'Quadro 1.4'!$G$5:$G$10</c:f>
              <c:numCache>
                <c:formatCode>#,##0</c:formatCode>
                <c:ptCount val="6"/>
                <c:pt idx="0">
                  <c:v>910907</c:v>
                </c:pt>
                <c:pt idx="1">
                  <c:v>853198</c:v>
                </c:pt>
                <c:pt idx="2">
                  <c:v>815315</c:v>
                </c:pt>
                <c:pt idx="3">
                  <c:v>758905</c:v>
                </c:pt>
                <c:pt idx="4">
                  <c:v>712886</c:v>
                </c:pt>
                <c:pt idx="5">
                  <c:v>775050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22-46C6-88A8-28CEE89D5DCC}"/>
            </c:ext>
          </c:extLst>
        </c:ser>
        <c:ser>
          <c:idx val="1"/>
          <c:order val="2"/>
          <c:tx>
            <c:strRef>
              <c:f>'Quadro 1.4'!$I$3:$J$3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'Quadro 1.4'!$B$5:$B$10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'Quadro 1.4'!$I$5:$I$10</c:f>
              <c:numCache>
                <c:formatCode>#,##0</c:formatCode>
                <c:ptCount val="6"/>
                <c:pt idx="0">
                  <c:v>57742</c:v>
                </c:pt>
                <c:pt idx="1">
                  <c:v>56635</c:v>
                </c:pt>
                <c:pt idx="2">
                  <c:v>58045</c:v>
                </c:pt>
                <c:pt idx="3">
                  <c:v>62543</c:v>
                </c:pt>
                <c:pt idx="4">
                  <c:v>77881</c:v>
                </c:pt>
                <c:pt idx="5">
                  <c:v>97789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22-46C6-88A8-28CEE89D5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1996032"/>
        <c:axId val="581079552"/>
      </c:barChart>
      <c:catAx>
        <c:axId val="58199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1079552"/>
        <c:crosses val="autoZero"/>
        <c:auto val="1"/>
        <c:lblAlgn val="ctr"/>
        <c:lblOffset val="100"/>
        <c:noMultiLvlLbl val="0"/>
      </c:catAx>
      <c:valAx>
        <c:axId val="58107955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9960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1.5'!$B$9</c:f>
              <c:strCache>
                <c:ptCount val="1"/>
                <c:pt idx="0">
                  <c:v>15 a 24 anos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1E-45B1-A3FF-D2AB98A1CDF4}"/>
              </c:ext>
            </c:extLst>
          </c:dPt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1.5'!$C$9:$D$9</c:f>
              <c:numCache>
                <c:formatCode>0%</c:formatCode>
                <c:ptCount val="2"/>
                <c:pt idx="0">
                  <c:v>6.5255358266501307E-2</c:v>
                </c:pt>
                <c:pt idx="1">
                  <c:v>5.4640643639985623E-2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1E-45B1-A3FF-D2AB98A1CDF4}"/>
            </c:ext>
          </c:extLst>
        </c:ser>
        <c:ser>
          <c:idx val="1"/>
          <c:order val="1"/>
          <c:tx>
            <c:strRef>
              <c:f>'Quadro 1.5'!$B$10</c:f>
              <c:strCache>
                <c:ptCount val="1"/>
                <c:pt idx="0">
                  <c:v>25 a 64 anos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1.5'!$C$10:$D$10</c:f>
              <c:numCache>
                <c:formatCode>0%</c:formatCode>
                <c:ptCount val="2"/>
                <c:pt idx="0">
                  <c:v>0.83989354484708978</c:v>
                </c:pt>
                <c:pt idx="1">
                  <c:v>0.77704874722887252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1E-45B1-A3FF-D2AB98A1CDF4}"/>
            </c:ext>
          </c:extLst>
        </c:ser>
        <c:ser>
          <c:idx val="2"/>
          <c:order val="2"/>
          <c:tx>
            <c:strRef>
              <c:f>'Quadro 1.5'!$B$11</c:f>
              <c:strCache>
                <c:ptCount val="1"/>
                <c:pt idx="0">
                  <c:v>65 e mais anos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1.5'!$C$11:$D$11</c:f>
              <c:numCache>
                <c:formatCode>0%</c:formatCode>
                <c:ptCount val="2"/>
                <c:pt idx="0">
                  <c:v>9.4851096886408956E-2</c:v>
                </c:pt>
                <c:pt idx="1">
                  <c:v>0.16831060913114182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1E-45B1-A3FF-D2AB98A1C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>
              <a:solidFill>
                <a:schemeClr val="accent1">
                  <a:lumMod val="75000"/>
                </a:schemeClr>
              </a:solidFill>
            </a:ln>
          </c:spPr>
        </c:serLines>
        <c:axId val="582664704"/>
        <c:axId val="581082432"/>
      </c:barChart>
      <c:catAx>
        <c:axId val="58266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1082432"/>
        <c:crosses val="autoZero"/>
        <c:auto val="1"/>
        <c:lblAlgn val="ctr"/>
        <c:lblOffset val="100"/>
        <c:noMultiLvlLbl val="0"/>
      </c:catAx>
      <c:valAx>
        <c:axId val="58108243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582664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1.5'!$B$23</c:f>
              <c:strCache>
                <c:ptCount val="1"/>
                <c:pt idx="0">
                  <c:v>Básico [ISCED 0/1/2]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820-47E5-A47B-6898C3C33F04}"/>
              </c:ext>
            </c:extLst>
          </c:dPt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1.5'!$C$23:$D$23</c:f>
              <c:numCache>
                <c:formatCode>0%</c:formatCode>
                <c:ptCount val="2"/>
                <c:pt idx="0">
                  <c:v>0.7</c:v>
                </c:pt>
                <c:pt idx="1">
                  <c:v>0.61873123220655435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20-47E5-A47B-6898C3C33F04}"/>
            </c:ext>
          </c:extLst>
        </c:ser>
        <c:ser>
          <c:idx val="1"/>
          <c:order val="1"/>
          <c:tx>
            <c:strRef>
              <c:f>'Quadro 1.5'!$B$24</c:f>
              <c:strCache>
                <c:ptCount val="1"/>
                <c:pt idx="0">
                  <c:v>Secundário [ISCED 3/4]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1.5'!$C$24:$D$24</c:f>
              <c:numCache>
                <c:formatCode>0%</c:formatCode>
                <c:ptCount val="2"/>
                <c:pt idx="0">
                  <c:v>0.24185652334628596</c:v>
                </c:pt>
                <c:pt idx="1">
                  <c:v>0.26900609106532397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20-47E5-A47B-6898C3C33F04}"/>
            </c:ext>
          </c:extLst>
        </c:ser>
        <c:ser>
          <c:idx val="2"/>
          <c:order val="2"/>
          <c:tx>
            <c:strRef>
              <c:f>'Quadro 1.5'!$B$25</c:f>
              <c:strCache>
                <c:ptCount val="1"/>
                <c:pt idx="0">
                  <c:v>Superior [ISCED 5/6]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1.5'!$C$25:$D$25</c:f>
              <c:numCache>
                <c:formatCode>0%</c:formatCode>
                <c:ptCount val="2"/>
                <c:pt idx="0">
                  <c:v>6.3828235199621011E-2</c:v>
                </c:pt>
                <c:pt idx="1">
                  <c:v>0.11226267672812172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20-47E5-A47B-6898C3C33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>
              <a:solidFill>
                <a:schemeClr val="accent1">
                  <a:lumMod val="75000"/>
                </a:schemeClr>
              </a:solidFill>
            </a:ln>
          </c:spPr>
        </c:serLines>
        <c:axId val="581894144"/>
        <c:axId val="581018752"/>
      </c:barChart>
      <c:catAx>
        <c:axId val="5818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1018752"/>
        <c:crosses val="autoZero"/>
        <c:auto val="1"/>
        <c:lblAlgn val="ctr"/>
        <c:lblOffset val="100"/>
        <c:noMultiLvlLbl val="0"/>
      </c:catAx>
      <c:valAx>
        <c:axId val="58101875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581894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5E4-41D0-9807-20E510F942D9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A5E4-41D0-9807-20E510F942D9}"/>
              </c:ext>
            </c:extLst>
          </c:dPt>
          <c:cat>
            <c:strRef>
              <c:f>'Quadro 1.6'!$C$4:$C$33</c:f>
              <c:strCache>
                <c:ptCount val="30"/>
                <c:pt idx="0">
                  <c:v>Índia</c:v>
                </c:pt>
                <c:pt idx="1">
                  <c:v>México</c:v>
                </c:pt>
                <c:pt idx="2">
                  <c:v>Federação Russa</c:v>
                </c:pt>
                <c:pt idx="3">
                  <c:v>China</c:v>
                </c:pt>
                <c:pt idx="4">
                  <c:v>Bangladesh</c:v>
                </c:pt>
                <c:pt idx="5">
                  <c:v>Paquistão</c:v>
                </c:pt>
                <c:pt idx="6">
                  <c:v>Ucrânia</c:v>
                </c:pt>
                <c:pt idx="7">
                  <c:v>Filipinas</c:v>
                </c:pt>
                <c:pt idx="8">
                  <c:v>Síria</c:v>
                </c:pt>
                <c:pt idx="9">
                  <c:v>Reino Unido</c:v>
                </c:pt>
                <c:pt idx="10">
                  <c:v>Afeganistão</c:v>
                </c:pt>
                <c:pt idx="11">
                  <c:v>Polónia</c:v>
                </c:pt>
                <c:pt idx="12">
                  <c:v>Cazaquistão</c:v>
                </c:pt>
                <c:pt idx="13">
                  <c:v>Alemanha</c:v>
                </c:pt>
                <c:pt idx="14">
                  <c:v>Indonésia</c:v>
                </c:pt>
                <c:pt idx="15">
                  <c:v>Palestina</c:v>
                </c:pt>
                <c:pt idx="16">
                  <c:v>Roménia</c:v>
                </c:pt>
                <c:pt idx="17">
                  <c:v>Egipto</c:v>
                </c:pt>
                <c:pt idx="18">
                  <c:v>Turquia</c:v>
                </c:pt>
                <c:pt idx="19">
                  <c:v>EUA</c:v>
                </c:pt>
                <c:pt idx="20">
                  <c:v>Itália</c:v>
                </c:pt>
                <c:pt idx="21">
                  <c:v>Myanmar</c:v>
                </c:pt>
                <c:pt idx="22">
                  <c:v>Marrocos</c:v>
                </c:pt>
                <c:pt idx="23">
                  <c:v>Colômbia</c:v>
                </c:pt>
                <c:pt idx="24">
                  <c:v>Vietname</c:v>
                </c:pt>
                <c:pt idx="25">
                  <c:v>Coreia do Sul</c:v>
                </c:pt>
                <c:pt idx="26">
                  <c:v>Portugal</c:v>
                </c:pt>
                <c:pt idx="27">
                  <c:v>França</c:v>
                </c:pt>
                <c:pt idx="28">
                  <c:v>Somália</c:v>
                </c:pt>
                <c:pt idx="29">
                  <c:v>Uzbequistão</c:v>
                </c:pt>
              </c:strCache>
            </c:strRef>
          </c:cat>
          <c:val>
            <c:numRef>
              <c:f>'Quadro 1.6'!$D$4:$D$33</c:f>
              <c:numCache>
                <c:formatCode>#\ ##0.0</c:formatCode>
                <c:ptCount val="30"/>
                <c:pt idx="0">
                  <c:v>15.575723999999999</c:v>
                </c:pt>
                <c:pt idx="1">
                  <c:v>12.339062</c:v>
                </c:pt>
                <c:pt idx="2">
                  <c:v>10.576765999999999</c:v>
                </c:pt>
                <c:pt idx="3">
                  <c:v>9.5460650000000005</c:v>
                </c:pt>
                <c:pt idx="4">
                  <c:v>7.2054099999999996</c:v>
                </c:pt>
                <c:pt idx="5">
                  <c:v>5.9351929999999999</c:v>
                </c:pt>
                <c:pt idx="6">
                  <c:v>5.8257450000000004</c:v>
                </c:pt>
                <c:pt idx="7">
                  <c:v>5.3163200000000002</c:v>
                </c:pt>
                <c:pt idx="8">
                  <c:v>5.0115090000000002</c:v>
                </c:pt>
                <c:pt idx="9">
                  <c:v>4.9174600000000002</c:v>
                </c:pt>
                <c:pt idx="10">
                  <c:v>4.8431170000000003</c:v>
                </c:pt>
                <c:pt idx="11">
                  <c:v>4.449789</c:v>
                </c:pt>
                <c:pt idx="12">
                  <c:v>4.0757380000000003</c:v>
                </c:pt>
                <c:pt idx="13">
                  <c:v>4.0454109999999996</c:v>
                </c:pt>
                <c:pt idx="14">
                  <c:v>3.8767390000000002</c:v>
                </c:pt>
                <c:pt idx="15">
                  <c:v>3.5511849999999998</c:v>
                </c:pt>
                <c:pt idx="16">
                  <c:v>3.408118</c:v>
                </c:pt>
                <c:pt idx="17">
                  <c:v>3.2689699999999999</c:v>
                </c:pt>
                <c:pt idx="18">
                  <c:v>3.114471</c:v>
                </c:pt>
                <c:pt idx="19">
                  <c:v>3.023657</c:v>
                </c:pt>
                <c:pt idx="20">
                  <c:v>2.9009239999999998</c:v>
                </c:pt>
                <c:pt idx="21">
                  <c:v>2.8817970000000002</c:v>
                </c:pt>
                <c:pt idx="22">
                  <c:v>2.834641</c:v>
                </c:pt>
                <c:pt idx="23">
                  <c:v>2.638852</c:v>
                </c:pt>
                <c:pt idx="24">
                  <c:v>2.558678</c:v>
                </c:pt>
                <c:pt idx="25">
                  <c:v>2.3458399999999999</c:v>
                </c:pt>
                <c:pt idx="26">
                  <c:v>2.3063210000000001</c:v>
                </c:pt>
                <c:pt idx="27">
                  <c:v>2.145975</c:v>
                </c:pt>
                <c:pt idx="28">
                  <c:v>1.998764</c:v>
                </c:pt>
                <c:pt idx="29">
                  <c:v>1.9910399999999999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E4-41D0-9807-20E510F9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1894656"/>
        <c:axId val="581021056"/>
      </c:barChart>
      <c:catAx>
        <c:axId val="581894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81021056"/>
        <c:crosses val="autoZero"/>
        <c:auto val="1"/>
        <c:lblAlgn val="ctr"/>
        <c:lblOffset val="100"/>
        <c:noMultiLvlLbl val="0"/>
      </c:catAx>
      <c:valAx>
        <c:axId val="581021056"/>
        <c:scaling>
          <c:orientation val="minMax"/>
          <c:max val="12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Milhões</a:t>
                </a:r>
              </a:p>
            </c:rich>
          </c:tx>
          <c:layout>
            <c:manualLayout>
              <c:xMode val="edge"/>
              <c:yMode val="edge"/>
              <c:x val="0.16819202727864146"/>
              <c:y val="0.9534944401379879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spPr>
          <a:ln>
            <a:noFill/>
          </a:ln>
        </c:spPr>
        <c:crossAx val="58189465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D136-4BCA-82F4-D648A8202B50}"/>
              </c:ext>
            </c:extLst>
          </c:dPt>
          <c:cat>
            <c:strRef>
              <c:f>'Quadro 1.7'!$C$4:$C$33</c:f>
              <c:strCache>
                <c:ptCount val="30"/>
                <c:pt idx="0">
                  <c:v>Palestina</c:v>
                </c:pt>
                <c:pt idx="1">
                  <c:v>Porto Rico</c:v>
                </c:pt>
                <c:pt idx="2">
                  <c:v>Bósnia</c:v>
                </c:pt>
                <c:pt idx="3">
                  <c:v>Albânia</c:v>
                </c:pt>
                <c:pt idx="4">
                  <c:v>Jamaica</c:v>
                </c:pt>
                <c:pt idx="5">
                  <c:v>Arménia</c:v>
                </c:pt>
                <c:pt idx="6">
                  <c:v>Síria</c:v>
                </c:pt>
                <c:pt idx="7">
                  <c:v>Trinidad e Tobago</c:v>
                </c:pt>
                <c:pt idx="8">
                  <c:v>Macedónia</c:v>
                </c:pt>
                <c:pt idx="9">
                  <c:v>El Salvador</c:v>
                </c:pt>
                <c:pt idx="10">
                  <c:v>Cazaquistão</c:v>
                </c:pt>
                <c:pt idx="11">
                  <c:v>Portugal</c:v>
                </c:pt>
                <c:pt idx="12">
                  <c:v>Moldávia</c:v>
                </c:pt>
                <c:pt idx="13">
                  <c:v>Geórgia</c:v>
                </c:pt>
                <c:pt idx="14">
                  <c:v>Croácia</c:v>
                </c:pt>
                <c:pt idx="15">
                  <c:v>Laos</c:v>
                </c:pt>
                <c:pt idx="16">
                  <c:v>Lituânia</c:v>
                </c:pt>
                <c:pt idx="17">
                  <c:v>Irlanda</c:v>
                </c:pt>
                <c:pt idx="18">
                  <c:v>Somália</c:v>
                </c:pt>
                <c:pt idx="19">
                  <c:v>Nova Zelândia</c:v>
                </c:pt>
                <c:pt idx="20">
                  <c:v>Roménia</c:v>
                </c:pt>
                <c:pt idx="21">
                  <c:v>Letónia</c:v>
                </c:pt>
                <c:pt idx="22">
                  <c:v>Lesoto</c:v>
                </c:pt>
                <c:pt idx="23">
                  <c:v>Bulgária</c:v>
                </c:pt>
                <c:pt idx="24">
                  <c:v>Bielorrússia</c:v>
                </c:pt>
                <c:pt idx="25">
                  <c:v>Chipre</c:v>
                </c:pt>
                <c:pt idx="26">
                  <c:v>Estónia</c:v>
                </c:pt>
                <c:pt idx="27">
                  <c:v>Afeganistão</c:v>
                </c:pt>
                <c:pt idx="28">
                  <c:v>China, Hong Kong</c:v>
                </c:pt>
                <c:pt idx="29">
                  <c:v>Líbano</c:v>
                </c:pt>
              </c:strCache>
            </c:strRef>
          </c:cat>
          <c:val>
            <c:numRef>
              <c:f>'Quadro 1.7'!$D$4:$D$33</c:f>
              <c:numCache>
                <c:formatCode>#\ ##0.0</c:formatCode>
                <c:ptCount val="30"/>
                <c:pt idx="0">
                  <c:v>76.067491977022001</c:v>
                </c:pt>
                <c:pt idx="1">
                  <c:v>48.01166799430284</c:v>
                </c:pt>
                <c:pt idx="2">
                  <c:v>43.32261884266704</c:v>
                </c:pt>
                <c:pt idx="3">
                  <c:v>38.765427581033308</c:v>
                </c:pt>
                <c:pt idx="4">
                  <c:v>38.214356674011533</c:v>
                </c:pt>
                <c:pt idx="5">
                  <c:v>31.059922219217736</c:v>
                </c:pt>
                <c:pt idx="6">
                  <c:v>27.0857049834527</c:v>
                </c:pt>
                <c:pt idx="7">
                  <c:v>26.713859691431729</c:v>
                </c:pt>
                <c:pt idx="8">
                  <c:v>24.827311466749549</c:v>
                </c:pt>
                <c:pt idx="9">
                  <c:v>23.44141914016345</c:v>
                </c:pt>
                <c:pt idx="10">
                  <c:v>23.124458092055104</c:v>
                </c:pt>
                <c:pt idx="11">
                  <c:v>22.283718830203821</c:v>
                </c:pt>
                <c:pt idx="12">
                  <c:v>21.839088087017196</c:v>
                </c:pt>
                <c:pt idx="13">
                  <c:v>20.961735201554472</c:v>
                </c:pt>
                <c:pt idx="14">
                  <c:v>20.402884972986691</c:v>
                </c:pt>
                <c:pt idx="15">
                  <c:v>19.774631752935854</c:v>
                </c:pt>
                <c:pt idx="16">
                  <c:v>18.903524695100238</c:v>
                </c:pt>
                <c:pt idx="17">
                  <c:v>18.812596446811483</c:v>
                </c:pt>
                <c:pt idx="18">
                  <c:v>18.529199310584197</c:v>
                </c:pt>
                <c:pt idx="19">
                  <c:v>17.717354388602384</c:v>
                </c:pt>
                <c:pt idx="20">
                  <c:v>17.467384581384636</c:v>
                </c:pt>
                <c:pt idx="21">
                  <c:v>17.136639731073743</c:v>
                </c:pt>
                <c:pt idx="22">
                  <c:v>17.037904059068246</c:v>
                </c:pt>
                <c:pt idx="23">
                  <c:v>16.453497146138758</c:v>
                </c:pt>
                <c:pt idx="24">
                  <c:v>15.641851482956829</c:v>
                </c:pt>
                <c:pt idx="25">
                  <c:v>15.205097399811208</c:v>
                </c:pt>
                <c:pt idx="26">
                  <c:v>15.088247528871104</c:v>
                </c:pt>
                <c:pt idx="27">
                  <c:v>14.889729200399353</c:v>
                </c:pt>
                <c:pt idx="28">
                  <c:v>14.287409836164546</c:v>
                </c:pt>
                <c:pt idx="29">
                  <c:v>13.641686192676724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36-4BCA-82F4-D648A8202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386176"/>
        <c:axId val="581022784"/>
      </c:barChart>
      <c:catAx>
        <c:axId val="582386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81022784"/>
        <c:crosses val="autoZero"/>
        <c:auto val="1"/>
        <c:lblAlgn val="ctr"/>
        <c:lblOffset val="100"/>
        <c:noMultiLvlLbl val="0"/>
      </c:catAx>
      <c:valAx>
        <c:axId val="581022784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Percentagem</a:t>
                </a:r>
              </a:p>
            </c:rich>
          </c:tx>
          <c:layout>
            <c:manualLayout>
              <c:xMode val="edge"/>
              <c:yMode val="edge"/>
              <c:x val="0.16819202727864146"/>
              <c:y val="0.9534944401379879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spPr>
          <a:ln>
            <a:noFill/>
          </a:ln>
        </c:spPr>
        <c:crossAx val="5823861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noFill/>
              </a:ln>
            </c:spPr>
          </c:marker>
          <c:dLbls>
            <c:dLbl>
              <c:idx val="0"/>
              <c:tx>
                <c:strRef>
                  <c:f>'Gráfico 1.7'!$B$60</c:f>
                  <c:strCache>
                    <c:ptCount val="1"/>
                    <c:pt idx="0">
                      <c:v>Alemanha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{DE861967-AF06-4F71-843E-1D6402D788E5}</c15:txfldGUID>
                      <c15:f>'Gráfico 1.7'!$B$60</c15:f>
                      <c15:dlblFieldTableCache>
                        <c:ptCount val="1"/>
                        <c:pt idx="0">
                          <c:v>Alemanha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2F6-4337-A107-33C80573E181}"/>
                </c:ext>
              </c:extLst>
            </c:dLbl>
            <c:dLbl>
              <c:idx val="1"/>
              <c:tx>
                <c:strRef>
                  <c:f>'Gráfico 1.7'!$B$61</c:f>
                  <c:strCache>
                    <c:ptCount val="1"/>
                    <c:pt idx="0">
                      <c:v>Áustria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{90411D62-8095-4C59-A768-02F41BFDED7F}</c15:txfldGUID>
                      <c15:f>'Gráfico 1.7'!$B$61</c15:f>
                      <c15:dlblFieldTableCache>
                        <c:ptCount val="1"/>
                        <c:pt idx="0">
                          <c:v>Áustria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2F6-4337-A107-33C80573E181}"/>
                </c:ext>
              </c:extLst>
            </c:dLbl>
            <c:dLbl>
              <c:idx val="2"/>
              <c:tx>
                <c:strRef>
                  <c:f>'Gráfico 1.7'!$B$62</c:f>
                  <c:strCache>
                    <c:ptCount val="1"/>
                    <c:pt idx="0">
                      <c:v>Bélgica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{BD5D6C2E-C39A-41D5-98F3-E7404BC930A0}</c15:txfldGUID>
                      <c15:f>'Gráfico 1.7'!$B$62</c15:f>
                      <c15:dlblFieldTableCache>
                        <c:ptCount val="1"/>
                        <c:pt idx="0">
                          <c:v>Bélgica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2F6-4337-A107-33C80573E181}"/>
                </c:ext>
              </c:extLst>
            </c:dLbl>
            <c:dLbl>
              <c:idx val="3"/>
              <c:tx>
                <c:strRef>
                  <c:f>'Gráfico 1.7'!$B$63</c:f>
                  <c:strCache>
                    <c:ptCount val="1"/>
                    <c:pt idx="0">
                      <c:v>Bulgária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{F16082FA-75D0-4CD3-8E43-3E306FDF94E7}</c15:txfldGUID>
                      <c15:f>'Gráfico 1.7'!$B$63</c15:f>
                      <c15:dlblFieldTableCache>
                        <c:ptCount val="1"/>
                        <c:pt idx="0">
                          <c:v>Bulgária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2F6-4337-A107-33C80573E181}"/>
                </c:ext>
              </c:extLst>
            </c:dLbl>
            <c:dLbl>
              <c:idx val="4"/>
              <c:tx>
                <c:strRef>
                  <c:f>'Gráfico 1.7'!$B$64</c:f>
                  <c:strCache>
                    <c:ptCount val="1"/>
                    <c:pt idx="0">
                      <c:v>Dinamarca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{E4ADFFAC-100F-42DD-ACF1-E38EB6D6E5BB}</c15:txfldGUID>
                      <c15:f>'Gráfico 1.7'!$B$64</c15:f>
                      <c15:dlblFieldTableCache>
                        <c:ptCount val="1"/>
                        <c:pt idx="0">
                          <c:v>Dinamarca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2F6-4337-A107-33C80573E181}"/>
                </c:ext>
              </c:extLst>
            </c:dLbl>
            <c:dLbl>
              <c:idx val="5"/>
              <c:tx>
                <c:strRef>
                  <c:f>'Gráfico 1.7'!$B$65</c:f>
                  <c:strCache>
                    <c:ptCount val="1"/>
                    <c:pt idx="0">
                      <c:v>Eslováquia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{0EABAEA7-A468-43E6-A5DA-F689849977A0}</c15:txfldGUID>
                      <c15:f>'Gráfico 1.7'!$B$65</c15:f>
                      <c15:dlblFieldTableCache>
                        <c:ptCount val="1"/>
                        <c:pt idx="0">
                          <c:v>Eslováquia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D2F6-4337-A107-33C80573E181}"/>
                </c:ext>
              </c:extLst>
            </c:dLbl>
            <c:dLbl>
              <c:idx val="6"/>
              <c:tx>
                <c:strRef>
                  <c:f>'Gráfico 1.7'!$B$66</c:f>
                  <c:strCache>
                    <c:ptCount val="1"/>
                    <c:pt idx="0">
                      <c:v>Eslovénia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{EA814109-C99E-4F5B-A39D-5B9D1BB53F64}</c15:txfldGUID>
                      <c15:f>'Gráfico 1.7'!$B$66</c15:f>
                      <c15:dlblFieldTableCache>
                        <c:ptCount val="1"/>
                        <c:pt idx="0">
                          <c:v>Eslovénia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2F6-4337-A107-33C80573E181}"/>
                </c:ext>
              </c:extLst>
            </c:dLbl>
            <c:dLbl>
              <c:idx val="7"/>
              <c:tx>
                <c:strRef>
                  <c:f>'Gráfico 1.7'!$B$67</c:f>
                  <c:strCache>
                    <c:ptCount val="1"/>
                    <c:pt idx="0">
                      <c:v>Espanha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{4651966D-F72F-479C-BF19-F31A49622B1F}</c15:txfldGUID>
                      <c15:f>'Gráfico 1.7'!$B$67</c15:f>
                      <c15:dlblFieldTableCache>
                        <c:ptCount val="1"/>
                        <c:pt idx="0">
                          <c:v>Espanha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D2F6-4337-A107-33C80573E181}"/>
                </c:ext>
              </c:extLst>
            </c:dLbl>
            <c:dLbl>
              <c:idx val="8"/>
              <c:tx>
                <c:strRef>
                  <c:f>'Gráfico 1.7'!$B$68</c:f>
                  <c:strCache>
                    <c:ptCount val="1"/>
                    <c:pt idx="0">
                      <c:v>Estónia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{D409C151-A246-4A57-AAFA-AFD9A4E260DA}</c15:txfldGUID>
                      <c15:f>'Gráfico 1.7'!$B$68</c15:f>
                      <c15:dlblFieldTableCache>
                        <c:ptCount val="1"/>
                        <c:pt idx="0">
                          <c:v>Estónia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D2F6-4337-A107-33C80573E181}"/>
                </c:ext>
              </c:extLst>
            </c:dLbl>
            <c:dLbl>
              <c:idx val="9"/>
              <c:tx>
                <c:strRef>
                  <c:f>'Gráfico 1.7'!$B$69</c:f>
                  <c:strCache>
                    <c:ptCount val="1"/>
                    <c:pt idx="0">
                      <c:v>Finlândia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{4EC28A34-AA19-4107-B402-16F837A8F6CB}</c15:txfldGUID>
                      <c15:f>'Gráfico 1.7'!$B$69</c15:f>
                      <c15:dlblFieldTableCache>
                        <c:ptCount val="1"/>
                        <c:pt idx="0">
                          <c:v>Finlândia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D2F6-4337-A107-33C80573E181}"/>
                </c:ext>
              </c:extLst>
            </c:dLbl>
            <c:dLbl>
              <c:idx val="10"/>
              <c:tx>
                <c:strRef>
                  <c:f>'Gráfico 1.7'!$B$70</c:f>
                  <c:strCache>
                    <c:ptCount val="1"/>
                    <c:pt idx="0">
                      <c:v>França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{77C133F1-FE00-40FC-8E73-D7CD1611BFB4}</c15:txfldGUID>
                      <c15:f>'Gráfico 1.7'!$B$70</c15:f>
                      <c15:dlblFieldTableCache>
                        <c:ptCount val="1"/>
                        <c:pt idx="0">
                          <c:v>França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D2F6-4337-A107-33C80573E181}"/>
                </c:ext>
              </c:extLst>
            </c:dLbl>
            <c:dLbl>
              <c:idx val="11"/>
              <c:tx>
                <c:strRef>
                  <c:f>'Gráfico 1.7'!$B$71</c:f>
                  <c:strCache>
                    <c:ptCount val="1"/>
                    <c:pt idx="0">
                      <c:v>Grécia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{ECC9084A-3B9F-4F62-AFED-AE5CD59FB5CD}</c15:txfldGUID>
                      <c15:f>'Gráfico 1.7'!$B$71</c15:f>
                      <c15:dlblFieldTableCache>
                        <c:ptCount val="1"/>
                        <c:pt idx="0">
                          <c:v>Grécia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D2F6-4337-A107-33C80573E181}"/>
                </c:ext>
              </c:extLst>
            </c:dLbl>
            <c:dLbl>
              <c:idx val="12"/>
              <c:layout>
                <c:manualLayout>
                  <c:x val="-2.3703703703703744E-2"/>
                  <c:y val="-2.6706920702269731E-2"/>
                </c:manualLayout>
              </c:layout>
              <c:tx>
                <c:strRef>
                  <c:f>'Gráfico 1.7'!$B$72</c:f>
                  <c:strCache>
                    <c:ptCount val="1"/>
                    <c:pt idx="0">
                      <c:v>Holanda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{608103F4-1521-43A6-A87C-2C279AD86FA1}</c15:txfldGUID>
                      <c15:f>'Gráfico 1.7'!$B$72</c15:f>
                      <c15:dlblFieldTableCache>
                        <c:ptCount val="1"/>
                        <c:pt idx="0">
                          <c:v>Holanda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D2F6-4337-A107-33C80573E181}"/>
                </c:ext>
              </c:extLst>
            </c:dLbl>
            <c:dLbl>
              <c:idx val="13"/>
              <c:tx>
                <c:strRef>
                  <c:f>'Gráfico 1.7'!$B$73</c:f>
                  <c:strCache>
                    <c:ptCount val="1"/>
                    <c:pt idx="0">
                      <c:v>Hungria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{6BB4A02A-C9CF-4AD8-92D4-926310DBAEC9}</c15:txfldGUID>
                      <c15:f>'Gráfico 1.7'!$B$73</c15:f>
                      <c15:dlblFieldTableCache>
                        <c:ptCount val="1"/>
                        <c:pt idx="0">
                          <c:v>Hungria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D2F6-4337-A107-33C80573E181}"/>
                </c:ext>
              </c:extLst>
            </c:dLbl>
            <c:dLbl>
              <c:idx val="14"/>
              <c:tx>
                <c:strRef>
                  <c:f>'Gráfico 1.7'!$B$74</c:f>
                  <c:strCache>
                    <c:ptCount val="1"/>
                    <c:pt idx="0">
                      <c:v>Irlanda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{0990250A-667F-45E0-A74E-D86695343DE6}</c15:txfldGUID>
                      <c15:f>'Gráfico 1.7'!$B$74</c15:f>
                      <c15:dlblFieldTableCache>
                        <c:ptCount val="1"/>
                        <c:pt idx="0">
                          <c:v>Irlanda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D2F6-4337-A107-33C80573E181}"/>
                </c:ext>
              </c:extLst>
            </c:dLbl>
            <c:dLbl>
              <c:idx val="15"/>
              <c:tx>
                <c:strRef>
                  <c:f>'Gráfico 1.7'!$B$75</c:f>
                  <c:strCache>
                    <c:ptCount val="1"/>
                    <c:pt idx="0">
                      <c:v>Itália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{8D5DFA56-C24C-4572-ABD2-A24894A8632E}</c15:txfldGUID>
                      <c15:f>'Gráfico 1.7'!$B$75</c15:f>
                      <c15:dlblFieldTableCache>
                        <c:ptCount val="1"/>
                        <c:pt idx="0">
                          <c:v>Itália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D2F6-4337-A107-33C80573E181}"/>
                </c:ext>
              </c:extLst>
            </c:dLbl>
            <c:dLbl>
              <c:idx val="16"/>
              <c:tx>
                <c:strRef>
                  <c:f>'Gráfico 1.7'!$B$76</c:f>
                  <c:strCache>
                    <c:ptCount val="1"/>
                    <c:pt idx="0">
                      <c:v>Letónia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{30D34D0B-C5DC-4385-9C2B-AE7023B06766}</c15:txfldGUID>
                      <c15:f>'Gráfico 1.7'!$B$76</c15:f>
                      <c15:dlblFieldTableCache>
                        <c:ptCount val="1"/>
                        <c:pt idx="0">
                          <c:v>Letónia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D2F6-4337-A107-33C80573E18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800" b="0" i="0" strike="noStrike">
                        <a:latin typeface="Arial"/>
                      </a:defRPr>
                    </a:pPr>
                    <a:r>
                      <a:rPr lang="en-US" sz="800" b="0" i="0" strike="noStrike">
                        <a:solidFill>
                          <a:sysClr val="windowText" lastClr="000000"/>
                        </a:solidFill>
                        <a:latin typeface="Arial"/>
                      </a:rPr>
                      <a:t>Lituânia</a:t>
                    </a:r>
                  </a:p>
                </c:rich>
              </c:tx>
              <c:spPr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2F6-4337-A107-33C80573E181}"/>
                </c:ext>
              </c:extLst>
            </c:dLbl>
            <c:dLbl>
              <c:idx val="18"/>
              <c:tx>
                <c:strRef>
                  <c:f>'Gráfico 1.7'!$B$78</c:f>
                  <c:strCache>
                    <c:ptCount val="1"/>
                    <c:pt idx="0">
                      <c:v>Polónia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{D98B1B6E-D074-4B59-A938-93513A3DABA5}</c15:txfldGUID>
                      <c15:f>'Gráfico 1.7'!$B$78</c15:f>
                      <c15:dlblFieldTableCache>
                        <c:ptCount val="1"/>
                        <c:pt idx="0">
                          <c:v>Polónia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D2F6-4337-A107-33C80573E18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800" b="0" i="0" strike="noStrike">
                        <a:latin typeface="Arial"/>
                      </a:defRPr>
                    </a:pPr>
                    <a:r>
                      <a:rPr lang="en-US" sz="800" b="1" i="0" strike="noStrike">
                        <a:solidFill>
                          <a:srgbClr val="C00000"/>
                        </a:solidFill>
                        <a:latin typeface="Arial"/>
                      </a:rPr>
                      <a:t>Portugal</a:t>
                    </a:r>
                  </a:p>
                </c:rich>
              </c:tx>
              <c:spPr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2F6-4337-A107-33C80573E181}"/>
                </c:ext>
              </c:extLst>
            </c:dLbl>
            <c:dLbl>
              <c:idx val="20"/>
              <c:tx>
                <c:strRef>
                  <c:f>'Gráfico 1.7'!$B$80</c:f>
                  <c:strCache>
                    <c:ptCount val="1"/>
                    <c:pt idx="0">
                      <c:v>Reino Unido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{67C3F64B-BFA4-450C-832E-03B29AEE58CF}</c15:txfldGUID>
                      <c15:f>'Gráfico 1.7'!$B$80</c15:f>
                      <c15:dlblFieldTableCache>
                        <c:ptCount val="1"/>
                        <c:pt idx="0">
                          <c:v>Reino Unido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D2F6-4337-A107-33C80573E181}"/>
                </c:ext>
              </c:extLst>
            </c:dLbl>
            <c:dLbl>
              <c:idx val="21"/>
              <c:tx>
                <c:strRef>
                  <c:f>'Gráfico 1.7'!$B$81</c:f>
                  <c:strCache>
                    <c:ptCount val="1"/>
                    <c:pt idx="0">
                      <c:v>República Checa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{D9576DEB-7F11-4D14-BBF1-385661F2FB7F}</c15:txfldGUID>
                      <c15:f>'Gráfico 1.7'!$B$81</c15:f>
                      <c15:dlblFieldTableCache>
                        <c:ptCount val="1"/>
                        <c:pt idx="0">
                          <c:v>República Checa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D2F6-4337-A107-33C80573E181}"/>
                </c:ext>
              </c:extLst>
            </c:dLbl>
            <c:dLbl>
              <c:idx val="22"/>
              <c:tx>
                <c:strRef>
                  <c:f>'Gráfico 1.7'!$B$82</c:f>
                  <c:strCache>
                    <c:ptCount val="1"/>
                    <c:pt idx="0">
                      <c:v>Roménia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{8D55A9C5-9020-4155-B1D7-69888D206B4A}</c15:txfldGUID>
                      <c15:f>'Gráfico 1.7'!$B$82</c15:f>
                      <c15:dlblFieldTableCache>
                        <c:ptCount val="1"/>
                        <c:pt idx="0">
                          <c:v>Roménia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D2F6-4337-A107-33C80573E181}"/>
                </c:ext>
              </c:extLst>
            </c:dLbl>
            <c:dLbl>
              <c:idx val="23"/>
              <c:tx>
                <c:strRef>
                  <c:f>'Gráfico 1.7'!$B$83</c:f>
                  <c:strCache>
                    <c:ptCount val="1"/>
                    <c:pt idx="0">
                      <c:v>Suécia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{AA17A84A-D95B-4FE3-9FEE-7B30765D5619}</c15:txfldGUID>
                      <c15:f>'Gráfico 1.7'!$B$83</c15:f>
                      <c15:dlblFieldTableCache>
                        <c:ptCount val="1"/>
                        <c:pt idx="0">
                          <c:v>Suécia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D2F6-4337-A107-33C80573E1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'Gráfico 1.7'!$C$60:$C$83</c:f>
              <c:numCache>
                <c:formatCode>0.0</c:formatCode>
                <c:ptCount val="24"/>
                <c:pt idx="0">
                  <c:v>5.0136125270321825</c:v>
                </c:pt>
                <c:pt idx="1">
                  <c:v>6.7390977163785353</c:v>
                </c:pt>
                <c:pt idx="2">
                  <c:v>4.6993625738902391</c:v>
                </c:pt>
                <c:pt idx="3">
                  <c:v>16.453497146138758</c:v>
                </c:pt>
                <c:pt idx="4">
                  <c:v>4.4217925268663469</c:v>
                </c:pt>
                <c:pt idx="5">
                  <c:v>6.2956829549940307</c:v>
                </c:pt>
                <c:pt idx="6">
                  <c:v>6.7950777886227316</c:v>
                </c:pt>
                <c:pt idx="7">
                  <c:v>2.7123979105800071</c:v>
                </c:pt>
                <c:pt idx="8">
                  <c:v>15.088247528871104</c:v>
                </c:pt>
                <c:pt idx="9">
                  <c:v>5.3616663126467596</c:v>
                </c:pt>
                <c:pt idx="10">
                  <c:v>3.3325001985780185</c:v>
                </c:pt>
                <c:pt idx="11">
                  <c:v>7.9568550867638734</c:v>
                </c:pt>
                <c:pt idx="12">
                  <c:v>5.7987481070083069</c:v>
                </c:pt>
                <c:pt idx="13">
                  <c:v>6.0470381449135129</c:v>
                </c:pt>
                <c:pt idx="14">
                  <c:v>18.812596446811483</c:v>
                </c:pt>
                <c:pt idx="15">
                  <c:v>4.8512312809434013</c:v>
                </c:pt>
                <c:pt idx="16">
                  <c:v>17.136639731073743</c:v>
                </c:pt>
                <c:pt idx="17">
                  <c:v>18.903524695100238</c:v>
                </c:pt>
                <c:pt idx="18">
                  <c:v>11.524429556419989</c:v>
                </c:pt>
                <c:pt idx="19">
                  <c:v>22.283718830203821</c:v>
                </c:pt>
                <c:pt idx="20">
                  <c:v>7.5985450850418159</c:v>
                </c:pt>
                <c:pt idx="21">
                  <c:v>8.8453528183985366</c:v>
                </c:pt>
                <c:pt idx="22">
                  <c:v>17.467384581384636</c:v>
                </c:pt>
                <c:pt idx="23">
                  <c:v>3.4094843603295333</c:v>
                </c:pt>
              </c:numCache>
            </c:numRef>
          </c:xVal>
          <c:yVal>
            <c:numRef>
              <c:f>'Gráfico 1.7'!$D$60:$D$83</c:f>
              <c:numCache>
                <c:formatCode>0.0</c:formatCode>
                <c:ptCount val="24"/>
                <c:pt idx="0">
                  <c:v>14.87905129532327</c:v>
                </c:pt>
                <c:pt idx="1">
                  <c:v>17.465726250516997</c:v>
                </c:pt>
                <c:pt idx="2">
                  <c:v>12.283533194231943</c:v>
                </c:pt>
                <c:pt idx="3">
                  <c:v>1.428196392423998</c:v>
                </c:pt>
                <c:pt idx="4">
                  <c:v>10.09899135327225</c:v>
                </c:pt>
                <c:pt idx="5">
                  <c:v>3.2654178994069212</c:v>
                </c:pt>
                <c:pt idx="6">
                  <c:v>11.412964093317328</c:v>
                </c:pt>
                <c:pt idx="7">
                  <c:v>12.690237191825911</c:v>
                </c:pt>
                <c:pt idx="8">
                  <c:v>15.41630922214485</c:v>
                </c:pt>
                <c:pt idx="9">
                  <c:v>5.7396832572690215</c:v>
                </c:pt>
                <c:pt idx="10">
                  <c:v>12.088479376886635</c:v>
                </c:pt>
                <c:pt idx="11">
                  <c:v>11.342377373850677</c:v>
                </c:pt>
                <c:pt idx="12">
                  <c:v>11.6956827411211</c:v>
                </c:pt>
                <c:pt idx="13">
                  <c:v>4.5624652524910392</c:v>
                </c:pt>
                <c:pt idx="14">
                  <c:v>15.91693656665881</c:v>
                </c:pt>
                <c:pt idx="15">
                  <c:v>9.6807677420957017</c:v>
                </c:pt>
                <c:pt idx="16">
                  <c:v>13.353240264034108</c:v>
                </c:pt>
                <c:pt idx="17">
                  <c:v>4.7260896225513784</c:v>
                </c:pt>
                <c:pt idx="18">
                  <c:v>1.6041808365599379</c:v>
                </c:pt>
                <c:pt idx="19">
                  <c:v>8.0895935893659043</c:v>
                </c:pt>
                <c:pt idx="20">
                  <c:v>13.20097824627398</c:v>
                </c:pt>
                <c:pt idx="21">
                  <c:v>3.8422256801691632</c:v>
                </c:pt>
                <c:pt idx="22">
                  <c:v>1.1631348031532869</c:v>
                </c:pt>
                <c:pt idx="23">
                  <c:v>16.767558750380648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D2F6-4337-A107-33C80573E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819840"/>
        <c:axId val="582820416"/>
      </c:scatterChart>
      <c:valAx>
        <c:axId val="58281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Taxa de emigração em percentagem</a:t>
                </a:r>
              </a:p>
            </c:rich>
          </c:tx>
          <c:overlay val="0"/>
        </c:title>
        <c:numFmt formatCode="0.0" sourceLinked="1"/>
        <c:majorTickMark val="cross"/>
        <c:minorTickMark val="in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582820416"/>
        <c:crosses val="autoZero"/>
        <c:crossBetween val="midCat"/>
      </c:valAx>
      <c:valAx>
        <c:axId val="582820416"/>
        <c:scaling>
          <c:orientation val="minMax"/>
          <c:max val="2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PT" b="0"/>
                  <a:t>Taxa de imigração em percentagem</a:t>
                </a:r>
              </a:p>
            </c:rich>
          </c:tx>
          <c:overlay val="0"/>
        </c:title>
        <c:numFmt formatCode="0.0" sourceLinked="1"/>
        <c:majorTickMark val="cross"/>
        <c:minorTickMark val="in"/>
        <c:tickLblPos val="nextTo"/>
        <c:crossAx val="5828198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438150</xdr:colOff>
      <xdr:row>4</xdr:row>
      <xdr:rowOff>180975</xdr:rowOff>
    </xdr:from>
    <xdr:to>
      <xdr:col>16</xdr:col>
      <xdr:colOff>9525</xdr:colOff>
      <xdr:row>4</xdr:row>
      <xdr:rowOff>333375</xdr:rowOff>
    </xdr:to>
    <xdr:pic>
      <xdr:nvPicPr>
        <xdr:cNvPr id="1025" name="Picture 1" descr="http://www.pordata.pt/Site/img/empty_16x16.png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8954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152400</xdr:colOff>
      <xdr:row>5</xdr:row>
      <xdr:rowOff>152400</xdr:rowOff>
    </xdr:to>
    <xdr:pic>
      <xdr:nvPicPr>
        <xdr:cNvPr id="1026" name="Picture 2" descr="http://www.pordata.pt/Site/img/empty_16x16.png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095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152400</xdr:colOff>
      <xdr:row>6</xdr:row>
      <xdr:rowOff>152400</xdr:rowOff>
    </xdr:to>
    <xdr:pic>
      <xdr:nvPicPr>
        <xdr:cNvPr id="1027" name="Picture 3" descr="http://www.pordata.pt/Site/img/empty_16x16.png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286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152400</xdr:rowOff>
    </xdr:to>
    <xdr:pic>
      <xdr:nvPicPr>
        <xdr:cNvPr id="1028" name="Picture 4" descr="http://www.pordata.pt/Site/img/empty_16x16.png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476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152400</xdr:rowOff>
    </xdr:to>
    <xdr:pic>
      <xdr:nvPicPr>
        <xdr:cNvPr id="1029" name="Picture 5" descr="http://www.pordata.pt/Site/img/empty_16x16.png">
          <a:extLs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667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152400</xdr:colOff>
      <xdr:row>9</xdr:row>
      <xdr:rowOff>152400</xdr:rowOff>
    </xdr:to>
    <xdr:pic>
      <xdr:nvPicPr>
        <xdr:cNvPr id="1030" name="Picture 6" descr="http://www.pordata.pt/Site/img/empty_16x16.png">
          <a:extLs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857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152400</xdr:colOff>
      <xdr:row>10</xdr:row>
      <xdr:rowOff>152400</xdr:rowOff>
    </xdr:to>
    <xdr:pic>
      <xdr:nvPicPr>
        <xdr:cNvPr id="1031" name="Picture 7" descr="http://www.pordata.pt/Site/img/empty_16x16.png">
          <a:extLs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048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152400</xdr:colOff>
      <xdr:row>11</xdr:row>
      <xdr:rowOff>152400</xdr:rowOff>
    </xdr:to>
    <xdr:pic>
      <xdr:nvPicPr>
        <xdr:cNvPr id="1032" name="Picture 8" descr="http://www.pordata.pt/Site/img/empty_16x16.png">
          <a:extLst>
            <a:ext uri="{FF2B5EF4-FFF2-40B4-BE49-F238E27FC236}">
              <a16:creationId xmlns:a16="http://schemas.microsoft.com/office/drawing/2014/main" id="{00000000-0008-0000-03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238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152400</xdr:colOff>
      <xdr:row>12</xdr:row>
      <xdr:rowOff>152400</xdr:rowOff>
    </xdr:to>
    <xdr:pic>
      <xdr:nvPicPr>
        <xdr:cNvPr id="1033" name="Picture 9" descr="http://www.pordata.pt/Site/img/empty_16x16.png">
          <a:extLst>
            <a:ext uri="{FF2B5EF4-FFF2-40B4-BE49-F238E27FC236}">
              <a16:creationId xmlns:a16="http://schemas.microsoft.com/office/drawing/2014/main" id="{00000000-0008-0000-03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429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152400</xdr:colOff>
      <xdr:row>13</xdr:row>
      <xdr:rowOff>152400</xdr:rowOff>
    </xdr:to>
    <xdr:pic>
      <xdr:nvPicPr>
        <xdr:cNvPr id="1034" name="Picture 10" descr="http://www.pordata.pt/Site/img/empty_16x16.png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619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152400</xdr:colOff>
      <xdr:row>14</xdr:row>
      <xdr:rowOff>152400</xdr:rowOff>
    </xdr:to>
    <xdr:pic>
      <xdr:nvPicPr>
        <xdr:cNvPr id="1035" name="Picture 11" descr="http://www.pordata.pt/Site/img/empty_16x16.png">
          <a:extLst>
            <a:ext uri="{FF2B5EF4-FFF2-40B4-BE49-F238E27FC236}">
              <a16:creationId xmlns:a16="http://schemas.microsoft.com/office/drawing/2014/main" id="{00000000-0008-0000-03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810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152400</xdr:colOff>
      <xdr:row>15</xdr:row>
      <xdr:rowOff>152400</xdr:rowOff>
    </xdr:to>
    <xdr:pic>
      <xdr:nvPicPr>
        <xdr:cNvPr id="1036" name="Picture 12" descr="http://www.pordata.pt/Site/img/empty_16x16.png">
          <a:extLst>
            <a:ext uri="{FF2B5EF4-FFF2-40B4-BE49-F238E27FC236}">
              <a16:creationId xmlns:a16="http://schemas.microsoft.com/office/drawing/2014/main" id="{00000000-0008-0000-03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000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152400</xdr:colOff>
      <xdr:row>16</xdr:row>
      <xdr:rowOff>152400</xdr:rowOff>
    </xdr:to>
    <xdr:pic>
      <xdr:nvPicPr>
        <xdr:cNvPr id="1037" name="Picture 13" descr="http://www.pordata.pt/Site/img/empty_16x16.png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191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A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1114425</xdr:colOff>
      <xdr:row>18</xdr:row>
      <xdr:rowOff>0</xdr:rowOff>
    </xdr:to>
    <xdr:graphicFrame macro="">
      <xdr:nvGraphicFramePr>
        <xdr:cNvPr id="5121" name="Chart 5">
          <a:extLst>
            <a:ext uri="{FF2B5EF4-FFF2-40B4-BE49-F238E27FC236}">
              <a16:creationId xmlns:a16="http://schemas.microsoft.com/office/drawing/2014/main" id="{00000000-0008-0000-0B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1114425</xdr:colOff>
      <xdr:row>18</xdr:row>
      <xdr:rowOff>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7169" name="Chart 1">
          <a:extLst>
            <a:ext uri="{FF2B5EF4-FFF2-40B4-BE49-F238E27FC236}">
              <a16:creationId xmlns:a16="http://schemas.microsoft.com/office/drawing/2014/main" id="{00000000-0008-0000-0D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8193" name="Chart 3">
          <a:extLst>
            <a:ext uri="{FF2B5EF4-FFF2-40B4-BE49-F238E27FC236}">
              <a16:creationId xmlns:a16="http://schemas.microsoft.com/office/drawing/2014/main" id="{00000000-0008-0000-0F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590550</xdr:colOff>
      <xdr:row>3</xdr:row>
      <xdr:rowOff>9525</xdr:rowOff>
    </xdr:from>
    <xdr:to>
      <xdr:col>5</xdr:col>
      <xdr:colOff>895350</xdr:colOff>
      <xdr:row>28</xdr:row>
      <xdr:rowOff>66675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pSpPr/>
      </xdr:nvGrpSpPr>
      <xdr:grpSpPr>
        <a:xfrm>
          <a:off x="1438275" y="962025"/>
          <a:ext cx="4762500" cy="4819650"/>
          <a:chOff x="1438275" y="962025"/>
          <a:chExt cx="4762500" cy="4819650"/>
        </a:xfrm>
      </xdr:grpSpPr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F00-00000F000000}"/>
              </a:ext>
            </a:extLst>
          </xdr:cNvPr>
          <xdr:cNvCxnSpPr/>
        </xdr:nvCxnSpPr>
        <xdr:spPr>
          <a:xfrm>
            <a:off x="1438275" y="3914775"/>
            <a:ext cx="4762500" cy="0"/>
          </a:xfrm>
          <a:prstGeom prst="line">
            <a:avLst/>
          </a:prstGeom>
          <a:ln w="12700">
            <a:solidFill>
              <a:schemeClr val="bg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id="{00000000-0008-0000-0F00-000014000000}"/>
              </a:ext>
            </a:extLst>
          </xdr:cNvPr>
          <xdr:cNvCxnSpPr/>
        </xdr:nvCxnSpPr>
        <xdr:spPr>
          <a:xfrm>
            <a:off x="3248025" y="962025"/>
            <a:ext cx="0" cy="4819650"/>
          </a:xfrm>
          <a:prstGeom prst="line">
            <a:avLst/>
          </a:prstGeom>
          <a:ln w="12700">
            <a:solidFill>
              <a:schemeClr val="bg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observatorioemigracao.pt/np4/5926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0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4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printerSettings" Target="../printerSettings/printerSettings48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2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7" Type="http://schemas.openxmlformats.org/officeDocument/2006/relationships/drawing" Target="../drawings/drawing6.xml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6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7" Type="http://schemas.openxmlformats.org/officeDocument/2006/relationships/drawing" Target="../drawings/drawing7.xml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0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7" Type="http://schemas.openxmlformats.org/officeDocument/2006/relationships/drawing" Target="../drawings/drawing8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4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6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0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4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28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2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6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tabSelected="1" workbookViewId="0"/>
  </sheetViews>
  <sheetFormatPr defaultColWidth="8.7109375" defaultRowHeight="12" customHeight="1" x14ac:dyDescent="0.25"/>
  <cols>
    <col min="1" max="1" width="12.7109375" style="176" customWidth="1"/>
    <col min="2" max="4" width="36.7109375" style="181" customWidth="1"/>
    <col min="5" max="7" width="36.7109375" style="176" customWidth="1"/>
    <col min="8" max="8" width="8.7109375" style="65" customWidth="1"/>
    <col min="9" max="16384" width="8.7109375" style="176"/>
  </cols>
  <sheetData>
    <row r="1" spans="1:13" s="171" customFormat="1" ht="30" customHeight="1" x14ac:dyDescent="0.25">
      <c r="A1" s="58" t="s">
        <v>0</v>
      </c>
      <c r="B1" s="335" t="s">
        <v>1</v>
      </c>
      <c r="C1" s="336"/>
      <c r="D1" s="336"/>
      <c r="E1" s="170"/>
      <c r="F1" s="170"/>
      <c r="G1" s="170"/>
      <c r="H1" s="65"/>
      <c r="I1" s="170"/>
      <c r="J1" s="170"/>
      <c r="K1" s="170"/>
      <c r="L1" s="170"/>
      <c r="M1" s="170"/>
    </row>
    <row r="2" spans="1:13" s="172" customFormat="1" ht="30" customHeight="1" x14ac:dyDescent="0.2">
      <c r="A2" s="73"/>
      <c r="B2" s="337" t="s">
        <v>93</v>
      </c>
      <c r="C2" s="338"/>
      <c r="D2" s="338"/>
      <c r="E2" s="339"/>
      <c r="F2" s="339"/>
      <c r="G2" s="339"/>
      <c r="H2" s="340"/>
    </row>
    <row r="3" spans="1:13" s="173" customFormat="1" ht="30" customHeight="1" x14ac:dyDescent="0.25">
      <c r="B3" s="341" t="s">
        <v>72</v>
      </c>
      <c r="C3" s="342"/>
      <c r="D3" s="342"/>
      <c r="E3" s="342"/>
      <c r="F3" s="342"/>
      <c r="G3" s="342"/>
      <c r="H3" s="63"/>
    </row>
    <row r="4" spans="1:13" s="173" customFormat="1" ht="15" customHeight="1" x14ac:dyDescent="0.25">
      <c r="A4" s="100"/>
      <c r="B4" s="325" t="str">
        <f>HYPERLINK('Quadro 1.1'!A1,'Quadro 1.1'!B2)</f>
        <v>Quadro 1.1 Indicadores sociais de contexto, 2016 ou último ano disponível</v>
      </c>
      <c r="C4" s="326"/>
      <c r="D4" s="326"/>
      <c r="E4" s="330" t="str">
        <f>'Gráfico 1.1'!B2</f>
        <v>Gráfico 1.1 Estimativa das saídas totais de emigrantes portugueses, 2001-2016</v>
      </c>
      <c r="F4" s="331"/>
      <c r="G4" s="331"/>
      <c r="H4" s="64"/>
    </row>
    <row r="5" spans="1:13" s="173" customFormat="1" ht="15" customHeight="1" x14ac:dyDescent="0.25">
      <c r="A5" s="100"/>
      <c r="B5" s="325" t="str">
        <f>HYPERLINK('Quadro 1.2'!A1,'Quadro 1.2'!B2)</f>
        <v>Quadro 1.2 Indicadores migratórios de contexto, 2016 ou último ano disponível</v>
      </c>
      <c r="C5" s="326"/>
      <c r="D5" s="326"/>
      <c r="E5" s="330" t="str">
        <f>'Gráfico 1.2'!B2</f>
        <v>Gráfico 1.2 Estimativa do número total de emigrantes portugueses (stock): nascidos em Portugal a residir no estrangeiro, por continente, 1990-2015</v>
      </c>
      <c r="F5" s="331"/>
      <c r="G5" s="331"/>
      <c r="H5" s="64"/>
    </row>
    <row r="6" spans="1:13" s="173" customFormat="1" ht="15" customHeight="1" x14ac:dyDescent="0.25">
      <c r="A6" s="100"/>
      <c r="B6" s="327" t="str">
        <f>'Quadro 1.3'!B2:F2</f>
        <v>Quadro 1.3 Estimativa das saídas totais de emigrantes portugueses, 2001-2016</v>
      </c>
      <c r="C6" s="326"/>
      <c r="D6" s="326"/>
      <c r="E6" s="323" t="str">
        <f>'Gráfico 1.3'!B2</f>
        <v>Gráfico 1.3 Nascidos em Portugal residentes em países da OCDE, 15 e mais anos, por grupo etário, 2000/01 e 2010/11</v>
      </c>
      <c r="F6" s="324"/>
      <c r="G6" s="324"/>
      <c r="H6" s="64"/>
    </row>
    <row r="7" spans="1:13" s="173" customFormat="1" ht="15" customHeight="1" x14ac:dyDescent="0.25">
      <c r="A7" s="100"/>
      <c r="B7" s="325" t="str">
        <f>'Quadro 1.4'!B2</f>
        <v>Quadro 1.4 Estimativa do número total de emigrantes portugueses (stock): nascidos em Portugal a residir no estrangeiro, por continente, 1990-2015</v>
      </c>
      <c r="C7" s="326"/>
      <c r="D7" s="326"/>
      <c r="E7" s="323" t="str">
        <f>'Gráfico 1.4'!B2</f>
        <v>Gráfico 1.4 Nascidos em Portugal residentes em países da OCDE, 15 e mais anos, por grau de instrução, 2000/01 e 2010/11</v>
      </c>
      <c r="F7" s="324"/>
      <c r="G7" s="324"/>
      <c r="H7" s="63"/>
    </row>
    <row r="8" spans="1:13" s="175" customFormat="1" ht="15" customHeight="1" x14ac:dyDescent="0.2">
      <c r="A8" s="100"/>
      <c r="B8" s="325" t="str">
        <f>'Quadro 1.5'!B2</f>
        <v>Quadro 1.5 Nascidos em Portugal residentes em países da OCDE, 15 e mais anos, indicadores sociodemográficos, 2000/01 e 2010/11</v>
      </c>
      <c r="C8" s="326"/>
      <c r="D8" s="326"/>
      <c r="E8" s="323" t="str">
        <f>'Gráfico 1.5'!B2</f>
        <v>Gráfico 1.5 Comparação internacional: número de emigrantes (stock), principais países de origem, 2015</v>
      </c>
      <c r="F8" s="324"/>
      <c r="G8" s="324"/>
      <c r="H8" s="174"/>
    </row>
    <row r="9" spans="1:13" s="173" customFormat="1" ht="15" customHeight="1" x14ac:dyDescent="0.25">
      <c r="A9" s="100"/>
      <c r="B9" s="332" t="str">
        <f>'Quadro 1.6'!B2</f>
        <v>Quadro 1.6 Comparação internacional: número de emigrantes (stock), principais países de origem, 2015</v>
      </c>
      <c r="C9" s="333"/>
      <c r="D9" s="333"/>
      <c r="E9" s="334" t="str">
        <f>HYPERLINK('Gráfico 1.6'!A1,'Gráfico 1.6'!B2)</f>
        <v>Gráfico 1.6 Comparação internacional: taxa de emigração (stock), principais países de origem, 2015</v>
      </c>
      <c r="F9" s="329"/>
      <c r="G9" s="329"/>
      <c r="H9" s="63"/>
    </row>
    <row r="10" spans="1:13" s="217" customFormat="1" ht="15" customHeight="1" x14ac:dyDescent="0.25">
      <c r="A10" s="100"/>
      <c r="B10" s="332" t="str">
        <f>'Quadro 1.7'!B2</f>
        <v>Quadro 1.7 Comparação internacional: taxa de emigração (stock), principais países de origem, 2015</v>
      </c>
      <c r="C10" s="333"/>
      <c r="D10" s="333"/>
      <c r="E10" s="328" t="str">
        <f>'Gráfico 1.7'!B2</f>
        <v>Gráfico 1.7 Comparação internacional: taxas de emigração e de imigração nos países da UE, 2015</v>
      </c>
      <c r="F10" s="329"/>
      <c r="G10" s="329"/>
      <c r="H10" s="63"/>
    </row>
    <row r="11" spans="1:13" s="175" customFormat="1" ht="15" customHeight="1" x14ac:dyDescent="0.2">
      <c r="A11" s="100"/>
      <c r="B11" s="332" t="str">
        <f>'Quadro 1.8'!B2</f>
        <v>Quadro 1.8 Comparação internacional: taxas de emigração e de imigração nos países da UE, 2015</v>
      </c>
      <c r="C11" s="333"/>
      <c r="D11" s="333"/>
      <c r="E11" s="220"/>
      <c r="F11" s="221"/>
      <c r="G11" s="221"/>
      <c r="H11" s="63"/>
    </row>
    <row r="12" spans="1:13" s="175" customFormat="1" ht="30" customHeight="1" x14ac:dyDescent="0.2">
      <c r="A12" s="100"/>
      <c r="B12" s="168"/>
      <c r="C12" s="169"/>
      <c r="D12" s="169"/>
      <c r="E12" s="330"/>
      <c r="F12" s="331"/>
      <c r="G12" s="331"/>
      <c r="H12" s="63"/>
    </row>
    <row r="13" spans="1:13" ht="15" customHeight="1" x14ac:dyDescent="0.25">
      <c r="A13" s="253" t="s">
        <v>11</v>
      </c>
      <c r="B13" s="308" t="s">
        <v>189</v>
      </c>
      <c r="C13" s="273"/>
      <c r="D13" s="273"/>
      <c r="E13" s="177"/>
      <c r="F13" s="179"/>
      <c r="G13" s="179"/>
    </row>
    <row r="14" spans="1:13" ht="15" customHeight="1" x14ac:dyDescent="0.25">
      <c r="A14" s="182" t="s">
        <v>2</v>
      </c>
      <c r="B14" s="319" t="s">
        <v>192</v>
      </c>
      <c r="C14" s="187"/>
      <c r="D14" s="187"/>
      <c r="E14" s="273"/>
      <c r="F14" s="273"/>
      <c r="G14" s="273"/>
    </row>
    <row r="15" spans="1:13" ht="30" customHeight="1" x14ac:dyDescent="0.25">
      <c r="B15" s="180"/>
      <c r="C15" s="180"/>
      <c r="D15" s="180"/>
      <c r="E15" s="187"/>
      <c r="F15" s="187"/>
      <c r="G15" s="187"/>
    </row>
    <row r="16" spans="1:13" ht="60" customHeight="1" x14ac:dyDescent="0.25">
      <c r="B16" s="320" t="s">
        <v>94</v>
      </c>
      <c r="C16" s="321"/>
      <c r="D16" s="322"/>
      <c r="E16" s="178"/>
      <c r="F16" s="178"/>
      <c r="G16" s="178"/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customSheetViews>
    <customSheetView guid="{B544136C-407E-43E6-9B24-EBD70BB50554}" showGridLines="0">
      <selection activeCell="E10" sqref="E10:G1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B4" sqref="B4:D4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DC35590C-2B94-4904-B7EE-424B7FEB2A9E}" showGridLines="0">
      <selection activeCell="E10" sqref="E10:G1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20">
    <mergeCell ref="B1:D1"/>
    <mergeCell ref="B4:D4"/>
    <mergeCell ref="B5:D5"/>
    <mergeCell ref="B2:H2"/>
    <mergeCell ref="B3:G3"/>
    <mergeCell ref="E4:G4"/>
    <mergeCell ref="E5:G5"/>
    <mergeCell ref="B16:D16"/>
    <mergeCell ref="E6:G6"/>
    <mergeCell ref="B7:D7"/>
    <mergeCell ref="B6:D6"/>
    <mergeCell ref="B8:D8"/>
    <mergeCell ref="E8:G8"/>
    <mergeCell ref="E10:G10"/>
    <mergeCell ref="E12:G12"/>
    <mergeCell ref="B10:D10"/>
    <mergeCell ref="E9:G9"/>
    <mergeCell ref="B11:D11"/>
    <mergeCell ref="B9:D9"/>
    <mergeCell ref="E7:G7"/>
  </mergeCells>
  <hyperlinks>
    <hyperlink ref="B6:D6" location="'Quadro 1.3'!A1" display="'Quadro 1.3'!A1"/>
    <hyperlink ref="B7:D7" location="'Quadro 1.4'!A1" display="'Quadro 1.4'!A1"/>
    <hyperlink ref="B8:D8" location="'Quadro 1.5'!A1" display="'Quadro 1.5'!A1"/>
    <hyperlink ref="E4:G4" location="'Gráfico 1.1'!A1" display="'Gráfico 1.1'!A1"/>
    <hyperlink ref="E5:G5" location="'Gráfico 1.2'!A1" display="'Gráfico 1.2'!A1"/>
    <hyperlink ref="E6:G6" location="'Gráfico 1.3'!A1" display="'Gráfico 1.3'!A1"/>
    <hyperlink ref="E8:G8" location="'Gráfico 1.5'!A1" display="'Gráfico 1.5'!A1"/>
    <hyperlink ref="E10:G10" location="'Gráfico 1.7'!A1" display="'Gráfico 1.7'!A1"/>
    <hyperlink ref="B4:D4" location="'Quadro 1.1'!A1" display="=HYPERLINK('Quadro 1.1'!A1;'Quadro 1.1'!B2)"/>
    <hyperlink ref="B5:D5" location="'Quadro 1.2'!A1" display="=HYPERLINK('Quadro 1.2'!A1;'Quadro 1.2'!B2)"/>
    <hyperlink ref="E9:G9" location="'Gráfico 1.6'!A1" display="'Gráfico 1.6'!A1"/>
    <hyperlink ref="B14" r:id="rId4"/>
    <hyperlink ref="E7:G7" location="'Gráfico 1.4'!A1" display="'Gráfico 1.4'!A1"/>
    <hyperlink ref="B9:D9" location="'Quadro 1.6'!A1" display="'Quadro 1.6'!A1"/>
    <hyperlink ref="B10:D10" location="'Quadro 1.7'!A1" display="'Quadro 1.7'!A1"/>
    <hyperlink ref="B11:D11" location="'Quadro 1.8'!A1" display="'Quadro 1.8'!A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5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23" customWidth="1"/>
    <col min="2" max="6" width="16.7109375" style="23" customWidth="1"/>
    <col min="7" max="16384" width="8.7109375" style="23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62" t="s">
        <v>18</v>
      </c>
    </row>
    <row r="2" spans="1:16" s="13" customFormat="1" ht="30" customHeight="1" x14ac:dyDescent="0.25">
      <c r="A2" s="11"/>
      <c r="B2" s="421" t="s">
        <v>188</v>
      </c>
      <c r="C2" s="422"/>
      <c r="D2" s="422"/>
      <c r="E2" s="422"/>
      <c r="F2" s="422"/>
      <c r="G2" s="20"/>
      <c r="H2" s="20"/>
      <c r="I2" s="20"/>
      <c r="J2" s="17"/>
      <c r="K2" s="17"/>
      <c r="L2" s="12"/>
      <c r="M2" s="12"/>
      <c r="N2" s="12"/>
      <c r="O2" s="20"/>
      <c r="P2" s="20"/>
    </row>
    <row r="3" spans="1:16" s="7" customFormat="1" ht="15" customHeight="1" x14ac:dyDescent="0.25">
      <c r="B3" s="92"/>
      <c r="C3" s="93"/>
      <c r="D3" s="93"/>
      <c r="E3" s="93"/>
      <c r="F3" s="93"/>
      <c r="G3" s="57"/>
      <c r="H3" s="57"/>
      <c r="I3" s="57"/>
      <c r="J3" s="6"/>
      <c r="K3" s="6"/>
      <c r="L3" s="6"/>
      <c r="M3" s="6"/>
      <c r="N3" s="6"/>
      <c r="O3" s="57"/>
      <c r="P3" s="57"/>
    </row>
    <row r="4" spans="1:16" s="7" customFormat="1" ht="15" customHeight="1" x14ac:dyDescent="0.25">
      <c r="B4" s="92"/>
      <c r="C4" s="93"/>
      <c r="D4" s="93"/>
      <c r="E4" s="93"/>
      <c r="F4" s="93"/>
      <c r="G4" s="57"/>
      <c r="H4" s="57"/>
      <c r="I4" s="57"/>
      <c r="J4" s="6"/>
      <c r="K4" s="6"/>
      <c r="L4" s="6"/>
      <c r="M4" s="6"/>
      <c r="N4" s="6"/>
      <c r="O4" s="57"/>
      <c r="P4" s="57"/>
    </row>
    <row r="5" spans="1:16" s="7" customFormat="1" ht="15" customHeight="1" x14ac:dyDescent="0.25">
      <c r="B5" s="92"/>
      <c r="C5" s="93"/>
      <c r="D5" s="93"/>
      <c r="E5" s="93"/>
      <c r="F5" s="93"/>
      <c r="G5" s="57"/>
      <c r="H5" s="57"/>
      <c r="I5" s="57"/>
      <c r="J5" s="6"/>
      <c r="K5" s="6"/>
      <c r="L5" s="6"/>
      <c r="M5" s="6"/>
      <c r="N5" s="6"/>
      <c r="O5" s="57"/>
      <c r="P5" s="57"/>
    </row>
    <row r="6" spans="1:16" s="7" customFormat="1" ht="15" customHeight="1" x14ac:dyDescent="0.25">
      <c r="B6" s="92"/>
      <c r="C6" s="93"/>
      <c r="D6" s="93"/>
      <c r="E6" s="93"/>
      <c r="F6" s="93"/>
      <c r="G6" s="57"/>
      <c r="H6" s="57"/>
      <c r="I6" s="57"/>
      <c r="J6" s="6"/>
      <c r="K6" s="6"/>
      <c r="L6" s="6"/>
      <c r="M6" s="6"/>
      <c r="N6" s="6"/>
      <c r="O6" s="57"/>
      <c r="P6" s="57"/>
    </row>
    <row r="7" spans="1:16" s="7" customFormat="1" ht="15" customHeight="1" x14ac:dyDescent="0.25">
      <c r="B7" s="92"/>
      <c r="C7" s="93"/>
      <c r="D7" s="93"/>
      <c r="E7" s="93"/>
      <c r="F7" s="93"/>
      <c r="G7" s="57"/>
      <c r="H7" s="57"/>
      <c r="I7" s="57"/>
      <c r="J7" s="6"/>
      <c r="K7" s="6"/>
      <c r="L7" s="6"/>
      <c r="M7" s="6"/>
      <c r="N7" s="6"/>
      <c r="O7" s="57"/>
      <c r="P7" s="57"/>
    </row>
    <row r="8" spans="1:16" s="7" customFormat="1" ht="15" customHeight="1" x14ac:dyDescent="0.25">
      <c r="B8" s="92"/>
      <c r="C8" s="93"/>
      <c r="D8" s="93"/>
      <c r="E8" s="93"/>
      <c r="F8" s="93"/>
      <c r="G8" s="57"/>
      <c r="H8" s="57"/>
      <c r="I8" s="57"/>
      <c r="J8" s="6"/>
      <c r="K8" s="6"/>
      <c r="L8" s="6"/>
      <c r="M8" s="6"/>
      <c r="N8" s="6"/>
      <c r="O8" s="57"/>
      <c r="P8" s="57"/>
    </row>
    <row r="9" spans="1:16" s="7" customFormat="1" ht="15" customHeight="1" x14ac:dyDescent="0.25">
      <c r="B9" s="92"/>
      <c r="C9" s="93"/>
      <c r="D9" s="93"/>
      <c r="E9" s="93"/>
      <c r="F9" s="93"/>
      <c r="G9" s="57"/>
      <c r="H9" s="57"/>
      <c r="I9" s="57"/>
      <c r="J9" s="6"/>
      <c r="K9" s="6"/>
      <c r="L9" s="6"/>
      <c r="M9" s="6"/>
      <c r="N9" s="6"/>
      <c r="O9" s="57"/>
      <c r="P9" s="57"/>
    </row>
    <row r="10" spans="1:16" s="7" customFormat="1" ht="15" customHeight="1" x14ac:dyDescent="0.25">
      <c r="B10" s="92"/>
      <c r="C10" s="93"/>
      <c r="D10" s="93"/>
      <c r="E10" s="93"/>
      <c r="F10" s="93"/>
      <c r="G10" s="57"/>
      <c r="H10" s="57"/>
      <c r="I10" s="57"/>
      <c r="J10" s="6"/>
      <c r="K10" s="6"/>
      <c r="L10" s="6"/>
      <c r="M10" s="6"/>
      <c r="N10" s="6"/>
      <c r="O10" s="57"/>
      <c r="P10" s="57"/>
    </row>
    <row r="11" spans="1:16" s="7" customFormat="1" ht="15" customHeight="1" x14ac:dyDescent="0.25">
      <c r="B11" s="92"/>
      <c r="C11" s="93"/>
      <c r="D11" s="93"/>
      <c r="E11" s="93"/>
      <c r="F11" s="93"/>
      <c r="G11" s="57"/>
      <c r="H11" s="57"/>
      <c r="I11" s="57"/>
      <c r="J11" s="6"/>
      <c r="K11" s="6"/>
      <c r="L11" s="6"/>
      <c r="M11" s="6"/>
      <c r="N11" s="6"/>
      <c r="O11" s="57"/>
      <c r="P11" s="57"/>
    </row>
    <row r="12" spans="1:16" s="7" customFormat="1" ht="15" customHeight="1" x14ac:dyDescent="0.25">
      <c r="B12" s="92"/>
      <c r="C12" s="93"/>
      <c r="D12" s="93"/>
      <c r="E12" s="93"/>
      <c r="F12" s="93"/>
      <c r="G12" s="57"/>
      <c r="H12" s="57"/>
      <c r="I12" s="57"/>
      <c r="J12" s="6"/>
      <c r="K12" s="6"/>
      <c r="L12" s="6"/>
      <c r="M12" s="6"/>
      <c r="N12" s="6"/>
      <c r="O12" s="57"/>
      <c r="P12" s="57"/>
    </row>
    <row r="13" spans="1:16" s="7" customFormat="1" ht="15" customHeight="1" x14ac:dyDescent="0.25">
      <c r="B13" s="92"/>
      <c r="C13" s="93"/>
      <c r="D13" s="93"/>
      <c r="E13" s="93"/>
      <c r="F13" s="93"/>
      <c r="G13" s="57"/>
      <c r="H13" s="57"/>
      <c r="I13" s="57"/>
      <c r="J13" s="6"/>
      <c r="K13" s="6"/>
      <c r="L13" s="6"/>
      <c r="M13" s="6"/>
      <c r="N13" s="6"/>
      <c r="O13" s="57"/>
      <c r="P13" s="57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s="60" customFormat="1" ht="15" customHeight="1" x14ac:dyDescent="0.25"/>
    <row r="20" spans="1:6" s="185" customFormat="1" ht="15" customHeight="1" x14ac:dyDescent="0.25">
      <c r="A20" s="186" t="s">
        <v>12</v>
      </c>
      <c r="B20" s="424" t="s">
        <v>196</v>
      </c>
      <c r="C20" s="362"/>
      <c r="D20" s="362"/>
      <c r="E20" s="362"/>
      <c r="F20" s="362"/>
    </row>
    <row r="21" spans="1:6" s="1" customFormat="1" ht="30" customHeight="1" x14ac:dyDescent="0.25">
      <c r="A21" s="48" t="s">
        <v>13</v>
      </c>
      <c r="B21" s="365" t="s">
        <v>35</v>
      </c>
      <c r="C21" s="423"/>
      <c r="D21" s="423"/>
      <c r="E21" s="423"/>
      <c r="F21" s="423"/>
    </row>
    <row r="22" spans="1:6" s="1" customFormat="1" ht="15" customHeight="1" x14ac:dyDescent="0.25">
      <c r="A22" s="79" t="s">
        <v>11</v>
      </c>
      <c r="B22" s="367" t="s">
        <v>189</v>
      </c>
      <c r="C22" s="368"/>
      <c r="D22" s="368"/>
      <c r="E22" s="368"/>
      <c r="F22" s="368"/>
    </row>
    <row r="23" spans="1:6" s="1" customFormat="1" ht="15" customHeight="1" x14ac:dyDescent="0.25">
      <c r="A23" s="184" t="s">
        <v>2</v>
      </c>
      <c r="B23" s="369" t="s">
        <v>192</v>
      </c>
      <c r="C23" s="370"/>
      <c r="D23" s="370"/>
      <c r="E23" s="370"/>
      <c r="F23" s="370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14" ht="12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</row>
    <row r="51" spans="1:14" ht="12" customHeight="1" x14ac:dyDescent="0.25">
      <c r="A51" s="18"/>
      <c r="B51" s="25"/>
      <c r="C51" s="19"/>
      <c r="D51" s="19"/>
      <c r="E51" s="19"/>
      <c r="F51" s="19"/>
      <c r="G51" s="19"/>
      <c r="H51" s="19"/>
      <c r="I51" s="19"/>
      <c r="L51" s="5"/>
      <c r="M51" s="5"/>
      <c r="N51" s="5"/>
    </row>
    <row r="52" spans="1:14" ht="12" customHeight="1" x14ac:dyDescent="0.25">
      <c r="A52" s="18"/>
      <c r="B52" s="26"/>
      <c r="C52" s="19"/>
      <c r="D52" s="19"/>
      <c r="E52" s="19"/>
      <c r="F52" s="19"/>
      <c r="G52" s="19"/>
      <c r="H52" s="19"/>
      <c r="I52" s="19"/>
    </row>
    <row r="53" spans="1:14" ht="12" customHeight="1" x14ac:dyDescent="0.25">
      <c r="A53" s="18"/>
      <c r="B53" s="27"/>
      <c r="C53" s="21"/>
      <c r="D53" s="21"/>
      <c r="E53" s="21"/>
      <c r="F53" s="21"/>
      <c r="G53" s="21"/>
      <c r="H53" s="21"/>
      <c r="I53" s="21"/>
    </row>
    <row r="54" spans="1:14" ht="12" customHeight="1" x14ac:dyDescent="0.25">
      <c r="A54" s="18"/>
      <c r="B54" s="28"/>
      <c r="C54" s="18"/>
      <c r="D54" s="19"/>
      <c r="E54" s="19"/>
      <c r="F54" s="19"/>
      <c r="G54" s="19"/>
      <c r="H54" s="19"/>
      <c r="I54" s="19"/>
    </row>
    <row r="55" spans="1:14" s="22" customFormat="1" ht="12" customHeight="1" x14ac:dyDescent="0.25">
      <c r="B55" s="26"/>
      <c r="C55" s="16"/>
      <c r="D55" s="15"/>
      <c r="E55" s="15"/>
      <c r="F55" s="15"/>
    </row>
    <row r="56" spans="1:14" s="22" customFormat="1" ht="12" customHeight="1" x14ac:dyDescent="0.25">
      <c r="B56" s="27"/>
      <c r="C56" s="14"/>
      <c r="D56" s="15"/>
      <c r="E56" s="15"/>
      <c r="F56" s="15"/>
    </row>
    <row r="57" spans="1:14" s="22" customFormat="1" ht="12" customHeight="1" x14ac:dyDescent="0.25">
      <c r="B57" s="28"/>
      <c r="C57" s="16"/>
      <c r="D57" s="15"/>
      <c r="E57" s="15"/>
      <c r="F57" s="15"/>
    </row>
    <row r="58" spans="1:14" s="22" customFormat="1" ht="12" customHeight="1" x14ac:dyDescent="0.25"/>
  </sheetData>
  <customSheetViews>
    <customSheetView guid="{B544136C-407E-43E6-9B24-EBD70BB50554}" showGridLines="0">
      <selection activeCell="B23" sqref="B23:F23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B3" sqref="B3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23" sqref="B23:F23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" r:id="rId4" display="http://www.observatorioemigracao.pt/np4/1291"/>
    <hyperlink ref="B23:F23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23" customWidth="1"/>
    <col min="2" max="6" width="16.7109375" style="23" customWidth="1"/>
    <col min="7" max="8" width="8.7109375" style="23"/>
    <col min="9" max="9" width="13.42578125" style="23" customWidth="1"/>
    <col min="10" max="16384" width="8.7109375" style="23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62" t="s">
        <v>18</v>
      </c>
    </row>
    <row r="2" spans="1:16" s="13" customFormat="1" ht="45" customHeight="1" x14ac:dyDescent="0.25">
      <c r="A2" s="11"/>
      <c r="B2" s="421" t="s">
        <v>143</v>
      </c>
      <c r="C2" s="422"/>
      <c r="D2" s="422"/>
      <c r="E2" s="422"/>
      <c r="F2" s="422"/>
      <c r="G2" s="20"/>
      <c r="H2" s="20"/>
      <c r="I2" s="20"/>
      <c r="J2" s="17"/>
      <c r="K2" s="17"/>
      <c r="L2" s="12"/>
      <c r="M2" s="12"/>
      <c r="N2" s="12"/>
      <c r="O2" s="20"/>
      <c r="P2" s="20"/>
    </row>
    <row r="3" spans="1:16" ht="15" customHeight="1" x14ac:dyDescent="0.25">
      <c r="H3"/>
    </row>
    <row r="4" spans="1:16" ht="15" customHeight="1" x14ac:dyDescent="0.25">
      <c r="H4"/>
    </row>
    <row r="5" spans="1:16" ht="15" customHeight="1" x14ac:dyDescent="0.25">
      <c r="H5"/>
    </row>
    <row r="6" spans="1:16" ht="15" customHeight="1" x14ac:dyDescent="0.25">
      <c r="H6"/>
    </row>
    <row r="7" spans="1:16" s="60" customFormat="1" ht="15" customHeight="1" x14ac:dyDescent="0.25">
      <c r="H7"/>
    </row>
    <row r="8" spans="1:16" s="60" customFormat="1" ht="15" customHeight="1" x14ac:dyDescent="0.25">
      <c r="H8"/>
    </row>
    <row r="9" spans="1:16" s="60" customFormat="1" ht="15" customHeight="1" x14ac:dyDescent="0.25">
      <c r="H9"/>
    </row>
    <row r="10" spans="1:16" ht="15" customHeight="1" x14ac:dyDescent="0.25">
      <c r="H10"/>
    </row>
    <row r="11" spans="1:16" ht="15" customHeight="1" x14ac:dyDescent="0.25">
      <c r="H11"/>
    </row>
    <row r="12" spans="1:16" ht="15" customHeight="1" x14ac:dyDescent="0.25">
      <c r="H12"/>
    </row>
    <row r="13" spans="1:16" ht="15" customHeight="1" x14ac:dyDescent="0.25">
      <c r="H13"/>
    </row>
    <row r="14" spans="1:16" ht="15" customHeight="1" x14ac:dyDescent="0.25">
      <c r="H14"/>
    </row>
    <row r="15" spans="1:16" ht="15" customHeight="1" x14ac:dyDescent="0.25">
      <c r="H15"/>
    </row>
    <row r="16" spans="1:16" ht="15" customHeight="1" x14ac:dyDescent="0.25">
      <c r="H16"/>
    </row>
    <row r="17" spans="1:8" ht="15" customHeight="1" x14ac:dyDescent="0.25">
      <c r="H17"/>
    </row>
    <row r="18" spans="1:8" ht="15" customHeight="1" x14ac:dyDescent="0.25">
      <c r="H18"/>
    </row>
    <row r="19" spans="1:8" ht="15" customHeight="1" x14ac:dyDescent="0.25"/>
    <row r="20" spans="1:8" s="1" customFormat="1" ht="45" customHeight="1" x14ac:dyDescent="0.25">
      <c r="A20" s="48" t="s">
        <v>13</v>
      </c>
      <c r="B20" s="425" t="s">
        <v>99</v>
      </c>
      <c r="C20" s="366"/>
      <c r="D20" s="366"/>
      <c r="E20" s="366"/>
      <c r="F20" s="366"/>
      <c r="G20"/>
    </row>
    <row r="21" spans="1:8" s="1" customFormat="1" ht="15" customHeight="1" x14ac:dyDescent="0.25">
      <c r="A21" s="79" t="s">
        <v>11</v>
      </c>
      <c r="B21" s="367" t="s">
        <v>189</v>
      </c>
      <c r="C21" s="368"/>
      <c r="D21" s="368"/>
      <c r="E21" s="368"/>
      <c r="F21" s="368"/>
    </row>
    <row r="22" spans="1:8" s="1" customFormat="1" ht="15" customHeight="1" x14ac:dyDescent="0.25">
      <c r="A22" s="184" t="s">
        <v>2</v>
      </c>
      <c r="B22" s="369" t="s">
        <v>192</v>
      </c>
      <c r="C22" s="370"/>
      <c r="D22" s="370"/>
      <c r="E22" s="370"/>
      <c r="F22" s="370"/>
    </row>
    <row r="23" spans="1:8" ht="15" customHeight="1" x14ac:dyDescent="0.25"/>
    <row r="24" spans="1:8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spans="1:9" ht="15" customHeight="1" x14ac:dyDescent="0.25"/>
    <row r="48" spans="1:9" ht="12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</row>
    <row r="49" spans="1:14" ht="12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14" ht="12" customHeight="1" x14ac:dyDescent="0.25">
      <c r="A50" s="18"/>
      <c r="B50" s="25"/>
      <c r="C50" s="19"/>
      <c r="D50" s="19"/>
      <c r="E50" s="19"/>
      <c r="F50" s="19"/>
      <c r="G50" s="19"/>
      <c r="H50" s="19"/>
      <c r="I50" s="19"/>
      <c r="L50" s="5"/>
      <c r="M50" s="5"/>
      <c r="N50" s="5"/>
    </row>
    <row r="51" spans="1:14" ht="12" customHeight="1" x14ac:dyDescent="0.25">
      <c r="A51" s="18"/>
      <c r="B51" s="26"/>
      <c r="C51" s="19"/>
      <c r="D51" s="19"/>
      <c r="E51" s="19"/>
      <c r="F51" s="19"/>
      <c r="G51" s="19"/>
      <c r="H51" s="19"/>
      <c r="I51" s="19"/>
    </row>
    <row r="52" spans="1:14" ht="12" customHeight="1" x14ac:dyDescent="0.25">
      <c r="A52" s="18"/>
      <c r="B52" s="27"/>
      <c r="C52" s="21"/>
      <c r="D52" s="21"/>
      <c r="E52" s="21"/>
      <c r="F52" s="21"/>
      <c r="G52" s="21"/>
      <c r="H52" s="21"/>
      <c r="I52" s="21"/>
    </row>
    <row r="53" spans="1:14" ht="12" customHeight="1" x14ac:dyDescent="0.25">
      <c r="A53" s="18"/>
      <c r="B53" s="28"/>
      <c r="C53" s="18"/>
      <c r="D53" s="19"/>
      <c r="E53" s="19"/>
      <c r="F53" s="19"/>
      <c r="G53" s="19"/>
      <c r="H53" s="19"/>
      <c r="I53" s="19"/>
    </row>
    <row r="54" spans="1:14" s="22" customFormat="1" ht="12" customHeight="1" x14ac:dyDescent="0.25">
      <c r="B54" s="26"/>
      <c r="C54" s="16"/>
      <c r="D54" s="15"/>
      <c r="E54" s="15"/>
      <c r="F54" s="15"/>
    </row>
    <row r="55" spans="1:14" s="22" customFormat="1" ht="12" customHeight="1" x14ac:dyDescent="0.25">
      <c r="B55" s="27"/>
      <c r="C55" s="14"/>
      <c r="D55" s="15"/>
      <c r="E55" s="15"/>
      <c r="F55" s="15"/>
    </row>
    <row r="56" spans="1:14" s="22" customFormat="1" ht="12" customHeight="1" x14ac:dyDescent="0.25">
      <c r="B56" s="28"/>
      <c r="C56" s="16"/>
      <c r="D56" s="15"/>
      <c r="E56" s="15"/>
      <c r="F56" s="15"/>
    </row>
    <row r="57" spans="1:14" s="22" customFormat="1" ht="12" customHeight="1" x14ac:dyDescent="0.25"/>
  </sheetData>
  <customSheetViews>
    <customSheetView guid="{B544136C-407E-43E6-9B24-EBD70BB50554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20:F20"/>
    <mergeCell ref="B21:F21"/>
    <mergeCell ref="B22:F22"/>
  </mergeCells>
  <hyperlinks>
    <hyperlink ref="F1" location="Índice!A1" display="[índice Ç]"/>
    <hyperlink ref="B22" r:id="rId4" display="http://www.observatorioemigracao.pt/np4/1291"/>
    <hyperlink ref="B22:F22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60" customWidth="1"/>
    <col min="2" max="6" width="16.7109375" style="60" customWidth="1"/>
    <col min="7" max="16384" width="8.7109375" style="60"/>
  </cols>
  <sheetData>
    <row r="1" spans="1:16" s="1" customFormat="1" ht="30" customHeight="1" x14ac:dyDescent="0.25">
      <c r="A1" s="41" t="s">
        <v>0</v>
      </c>
      <c r="B1" s="117" t="s">
        <v>1</v>
      </c>
      <c r="C1" s="61"/>
      <c r="D1" s="61"/>
      <c r="E1" s="61"/>
      <c r="F1" s="62" t="s">
        <v>18</v>
      </c>
    </row>
    <row r="2" spans="1:16" s="13" customFormat="1" ht="45" customHeight="1" x14ac:dyDescent="0.25">
      <c r="A2" s="72"/>
      <c r="B2" s="426" t="s">
        <v>145</v>
      </c>
      <c r="C2" s="427"/>
      <c r="D2" s="427"/>
      <c r="E2" s="427"/>
      <c r="F2" s="427"/>
      <c r="G2" s="57"/>
      <c r="H2" s="57"/>
      <c r="I2" s="57"/>
      <c r="J2" s="66"/>
      <c r="K2" s="66"/>
      <c r="L2" s="12"/>
      <c r="M2" s="12"/>
      <c r="N2" s="12"/>
      <c r="O2" s="57"/>
      <c r="P2" s="57"/>
    </row>
    <row r="3" spans="1:16" ht="15" customHeight="1" x14ac:dyDescent="0.25">
      <c r="A3" s="59"/>
      <c r="B3" s="59"/>
      <c r="C3" s="59"/>
      <c r="D3" s="59"/>
      <c r="E3" s="59"/>
      <c r="F3" s="59"/>
    </row>
    <row r="4" spans="1:16" ht="15" customHeight="1" x14ac:dyDescent="0.25">
      <c r="A4" s="59"/>
      <c r="B4" s="59"/>
      <c r="C4" s="59"/>
      <c r="D4" s="59"/>
      <c r="E4" s="59"/>
      <c r="F4" s="59"/>
    </row>
    <row r="5" spans="1:16" ht="15" customHeight="1" x14ac:dyDescent="0.25">
      <c r="A5" s="59"/>
      <c r="B5" s="59"/>
      <c r="C5" s="59"/>
      <c r="D5" s="59"/>
      <c r="E5" s="59"/>
      <c r="F5" s="59"/>
    </row>
    <row r="6" spans="1:16" ht="15" customHeight="1" x14ac:dyDescent="0.25">
      <c r="A6" s="59"/>
      <c r="B6" s="59"/>
      <c r="C6" s="59"/>
      <c r="D6" s="59"/>
      <c r="E6" s="59"/>
      <c r="F6" s="59"/>
    </row>
    <row r="7" spans="1:16" ht="15" customHeight="1" x14ac:dyDescent="0.25">
      <c r="A7" s="59"/>
      <c r="B7" s="59"/>
      <c r="C7" s="59"/>
      <c r="D7" s="59"/>
      <c r="E7" s="59"/>
      <c r="F7" s="59"/>
    </row>
    <row r="8" spans="1:16" ht="15" customHeight="1" x14ac:dyDescent="0.25">
      <c r="A8" s="59"/>
      <c r="B8" s="59"/>
      <c r="C8" s="59"/>
      <c r="D8" s="59"/>
      <c r="E8" s="59"/>
      <c r="F8" s="59"/>
    </row>
    <row r="9" spans="1:16" ht="15" customHeight="1" x14ac:dyDescent="0.25">
      <c r="A9" s="59"/>
      <c r="B9" s="59"/>
      <c r="C9" s="59"/>
      <c r="D9" s="59"/>
      <c r="E9" s="59"/>
      <c r="F9" s="59"/>
    </row>
    <row r="10" spans="1:16" ht="15" customHeight="1" x14ac:dyDescent="0.25">
      <c r="A10" s="59"/>
      <c r="B10" s="59"/>
      <c r="C10" s="59"/>
      <c r="D10" s="59"/>
      <c r="E10" s="59"/>
      <c r="F10" s="59"/>
    </row>
    <row r="11" spans="1:16" ht="15" customHeight="1" x14ac:dyDescent="0.25">
      <c r="A11" s="59"/>
      <c r="B11" s="59"/>
      <c r="C11" s="59"/>
      <c r="D11" s="59"/>
      <c r="E11" s="59"/>
      <c r="F11" s="59"/>
    </row>
    <row r="12" spans="1:16" ht="15" customHeight="1" x14ac:dyDescent="0.25">
      <c r="A12" s="59"/>
      <c r="B12" s="59"/>
      <c r="C12" s="59"/>
      <c r="D12" s="59"/>
      <c r="E12" s="59"/>
      <c r="F12" s="59"/>
    </row>
    <row r="13" spans="1:16" ht="15" customHeight="1" x14ac:dyDescent="0.25">
      <c r="A13" s="59"/>
      <c r="B13" s="59"/>
      <c r="C13" s="59"/>
      <c r="D13" s="59"/>
      <c r="E13" s="59"/>
      <c r="F13" s="59"/>
    </row>
    <row r="14" spans="1:16" ht="15" customHeight="1" x14ac:dyDescent="0.25">
      <c r="A14" s="59"/>
      <c r="B14" s="59"/>
      <c r="C14" s="59"/>
      <c r="D14" s="59"/>
      <c r="E14" s="59"/>
      <c r="F14" s="59"/>
    </row>
    <row r="15" spans="1:16" ht="15" customHeight="1" x14ac:dyDescent="0.25">
      <c r="A15" s="59"/>
      <c r="B15" s="59"/>
      <c r="C15" s="59"/>
      <c r="D15" s="59"/>
      <c r="E15" s="59"/>
      <c r="F15" s="59"/>
    </row>
    <row r="16" spans="1:16" ht="15" customHeight="1" x14ac:dyDescent="0.25">
      <c r="A16" s="59"/>
      <c r="B16" s="59"/>
      <c r="C16" s="59"/>
      <c r="D16" s="59"/>
      <c r="E16" s="59"/>
      <c r="F16" s="59"/>
    </row>
    <row r="17" spans="1:12" ht="15" customHeight="1" x14ac:dyDescent="0.25">
      <c r="A17" s="59"/>
      <c r="B17" s="59"/>
      <c r="C17" s="59"/>
      <c r="D17" s="59"/>
      <c r="E17" s="59"/>
      <c r="F17" s="59"/>
    </row>
    <row r="18" spans="1:12" ht="15" customHeight="1" x14ac:dyDescent="0.25">
      <c r="A18" s="59"/>
      <c r="B18" s="59"/>
      <c r="C18" s="59"/>
      <c r="D18" s="59"/>
      <c r="E18" s="59"/>
      <c r="F18" s="59"/>
    </row>
    <row r="19" spans="1:12" ht="15" customHeight="1" x14ac:dyDescent="0.25">
      <c r="A19" s="59"/>
      <c r="B19" s="59"/>
      <c r="C19" s="59"/>
      <c r="D19" s="59"/>
      <c r="E19" s="59"/>
      <c r="F19" s="59"/>
    </row>
    <row r="20" spans="1:12" s="1" customFormat="1" ht="30" customHeight="1" x14ac:dyDescent="0.25">
      <c r="A20" s="48" t="s">
        <v>13</v>
      </c>
      <c r="B20" s="406" t="s">
        <v>150</v>
      </c>
      <c r="C20" s="346"/>
      <c r="D20" s="346"/>
      <c r="E20" s="346"/>
      <c r="F20" s="346"/>
    </row>
    <row r="21" spans="1:12" s="1" customFormat="1" ht="15" customHeight="1" x14ac:dyDescent="0.25">
      <c r="A21" s="79" t="s">
        <v>11</v>
      </c>
      <c r="B21" s="367" t="s">
        <v>189</v>
      </c>
      <c r="C21" s="368"/>
      <c r="D21" s="368"/>
      <c r="E21" s="368"/>
      <c r="F21" s="368"/>
    </row>
    <row r="22" spans="1:12" s="1" customFormat="1" ht="15" customHeight="1" x14ac:dyDescent="0.25">
      <c r="A22" s="184" t="s">
        <v>2</v>
      </c>
      <c r="B22" s="369" t="s">
        <v>192</v>
      </c>
      <c r="C22" s="370"/>
      <c r="D22" s="370"/>
      <c r="E22" s="370"/>
      <c r="F22" s="370"/>
    </row>
    <row r="23" spans="1:12" s="1" customFormat="1" ht="15" customHeight="1" x14ac:dyDescent="0.25">
      <c r="A23" s="79"/>
      <c r="B23" s="148"/>
      <c r="C23" s="147"/>
      <c r="D23" s="147"/>
      <c r="E23" s="147"/>
      <c r="F23" s="147"/>
    </row>
    <row r="24" spans="1:12" s="1" customFormat="1" ht="15" customHeight="1" x14ac:dyDescent="0.25">
      <c r="A24" s="79"/>
      <c r="B24" s="148"/>
      <c r="C24" s="147"/>
      <c r="D24" s="147"/>
      <c r="E24" s="147"/>
      <c r="F24" s="147"/>
    </row>
    <row r="25" spans="1:12" s="1" customFormat="1" ht="15" customHeight="1" x14ac:dyDescent="0.25">
      <c r="A25" s="79"/>
      <c r="B25" s="148"/>
      <c r="C25" s="147"/>
      <c r="D25" s="147"/>
      <c r="E25" s="147"/>
      <c r="F25" s="147"/>
    </row>
    <row r="26" spans="1:12" s="1" customFormat="1" ht="15" customHeight="1" x14ac:dyDescent="0.25">
      <c r="A26" s="79"/>
      <c r="B26" s="148"/>
      <c r="C26" s="147"/>
      <c r="D26" s="147"/>
      <c r="E26" s="147"/>
      <c r="F26" s="147"/>
    </row>
    <row r="27" spans="1:12" s="1" customFormat="1" ht="15" customHeight="1" x14ac:dyDescent="0.25">
      <c r="A27" s="79"/>
      <c r="B27" s="148"/>
      <c r="C27" s="147"/>
      <c r="D27" s="147"/>
      <c r="E27" s="147"/>
      <c r="F27" s="147"/>
    </row>
    <row r="28" spans="1:12" s="1" customFormat="1" ht="15" customHeight="1" x14ac:dyDescent="0.25">
      <c r="A28" s="79"/>
      <c r="B28" s="148"/>
      <c r="C28" s="147"/>
      <c r="D28" s="147"/>
      <c r="E28" s="147"/>
      <c r="F28" s="147"/>
    </row>
    <row r="29" spans="1:12" s="1" customFormat="1" ht="15" customHeight="1" x14ac:dyDescent="0.25">
      <c r="A29" s="79"/>
      <c r="B29" s="148"/>
      <c r="C29" s="147"/>
      <c r="D29" s="147"/>
      <c r="E29" s="147"/>
      <c r="F29" s="147"/>
    </row>
    <row r="30" spans="1:12" s="1" customFormat="1" ht="15" customHeight="1" x14ac:dyDescent="0.25">
      <c r="A30" s="79"/>
      <c r="B30" s="148"/>
      <c r="C30" s="147"/>
      <c r="D30" s="147"/>
      <c r="E30" s="147"/>
      <c r="F30" s="147"/>
    </row>
    <row r="31" spans="1:12" s="1" customFormat="1" ht="15" customHeight="1" x14ac:dyDescent="0.25">
      <c r="A31" s="79"/>
      <c r="B31" s="148"/>
      <c r="C31" s="147"/>
      <c r="D31" s="147"/>
      <c r="E31" s="147"/>
      <c r="F31" s="147"/>
    </row>
    <row r="32" spans="1:12" ht="15" customHeight="1" x14ac:dyDescent="0.25">
      <c r="A32" s="59"/>
      <c r="B32" s="59"/>
      <c r="C32" s="59"/>
      <c r="D32" s="59"/>
      <c r="E32" s="59"/>
      <c r="F32" s="59"/>
      <c r="L32"/>
    </row>
    <row r="33" spans="1:12" ht="15" customHeight="1" x14ac:dyDescent="0.25">
      <c r="L33"/>
    </row>
    <row r="34" spans="1:12" ht="15" customHeight="1" x14ac:dyDescent="0.25">
      <c r="L34"/>
    </row>
    <row r="35" spans="1:12" ht="15" customHeight="1" x14ac:dyDescent="0.25"/>
    <row r="36" spans="1:12" ht="15" customHeight="1" x14ac:dyDescent="0.25"/>
    <row r="37" spans="1:12" ht="15" customHeight="1" x14ac:dyDescent="0.25"/>
    <row r="38" spans="1:12" ht="15" customHeight="1" x14ac:dyDescent="0.25"/>
    <row r="39" spans="1:12" ht="15" customHeight="1" x14ac:dyDescent="0.25"/>
    <row r="40" spans="1:12" ht="15" customHeight="1" x14ac:dyDescent="0.25"/>
    <row r="41" spans="1:12" ht="15" customHeight="1" x14ac:dyDescent="0.25"/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2" customHeight="1" x14ac:dyDescent="0.25">
      <c r="A46"/>
      <c r="B46"/>
      <c r="C46"/>
      <c r="D46"/>
    </row>
    <row r="47" spans="1:12" ht="12" customHeight="1" x14ac:dyDescent="0.25">
      <c r="A47"/>
      <c r="B47"/>
      <c r="C47"/>
      <c r="D47"/>
    </row>
    <row r="48" spans="1:12" ht="12" customHeight="1" x14ac:dyDescent="0.25">
      <c r="A48"/>
      <c r="B48"/>
      <c r="C48"/>
      <c r="D48"/>
    </row>
    <row r="49" spans="1:4" ht="12" customHeight="1" x14ac:dyDescent="0.25">
      <c r="A49"/>
      <c r="B49"/>
      <c r="C49"/>
      <c r="D49"/>
    </row>
    <row r="50" spans="1:4" ht="12" customHeight="1" x14ac:dyDescent="0.25">
      <c r="A50"/>
      <c r="B50"/>
      <c r="C50"/>
      <c r="D50"/>
    </row>
    <row r="51" spans="1:4" ht="12" customHeight="1" x14ac:dyDescent="0.25">
      <c r="A51"/>
      <c r="B51"/>
      <c r="C51"/>
      <c r="D51"/>
    </row>
    <row r="52" spans="1:4" ht="12" customHeight="1" x14ac:dyDescent="0.25">
      <c r="A52"/>
      <c r="B52"/>
      <c r="C52"/>
      <c r="D52"/>
    </row>
    <row r="53" spans="1:4" ht="12" customHeight="1" x14ac:dyDescent="0.25">
      <c r="A53"/>
      <c r="B53"/>
      <c r="C53"/>
      <c r="D53"/>
    </row>
    <row r="54" spans="1:4" ht="12" customHeight="1" x14ac:dyDescent="0.25">
      <c r="A54"/>
      <c r="B54"/>
      <c r="C54"/>
      <c r="D54"/>
    </row>
    <row r="55" spans="1:4" ht="12" customHeight="1" x14ac:dyDescent="0.25">
      <c r="A55"/>
      <c r="B55"/>
      <c r="C55"/>
      <c r="D55"/>
    </row>
    <row r="56" spans="1:4" ht="12" customHeight="1" x14ac:dyDescent="0.25">
      <c r="A56"/>
      <c r="B56"/>
      <c r="C56"/>
      <c r="D56"/>
    </row>
    <row r="57" spans="1:4" ht="12" customHeight="1" x14ac:dyDescent="0.25">
      <c r="A57"/>
      <c r="B57"/>
      <c r="C57"/>
      <c r="D57"/>
    </row>
    <row r="58" spans="1:4" ht="12" customHeight="1" x14ac:dyDescent="0.25">
      <c r="A58"/>
      <c r="B58"/>
      <c r="C58"/>
      <c r="D58"/>
    </row>
    <row r="59" spans="1:4" ht="12" customHeight="1" x14ac:dyDescent="0.25">
      <c r="A59"/>
      <c r="B59"/>
      <c r="C59"/>
      <c r="D59"/>
    </row>
  </sheetData>
  <sortState ref="B50:C57">
    <sortCondition descending="1" ref="C50:C57"/>
  </sortState>
  <customSheetViews>
    <customSheetView guid="{B544136C-407E-43E6-9B24-EBD70BB50554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20:F20"/>
    <mergeCell ref="B21:F21"/>
    <mergeCell ref="B22:F22"/>
  </mergeCells>
  <hyperlinks>
    <hyperlink ref="F1" location="Índice!A1" display="[índice Ç]"/>
    <hyperlink ref="B22" r:id="rId4" display="http://www.observatorioemigracao.pt/np4/1291"/>
    <hyperlink ref="B22:F22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60" customWidth="1"/>
    <col min="2" max="6" width="16.7109375" style="60" customWidth="1"/>
    <col min="7" max="16384" width="8.7109375" style="60"/>
  </cols>
  <sheetData>
    <row r="1" spans="1:16" s="1" customFormat="1" ht="30" customHeight="1" x14ac:dyDescent="0.25">
      <c r="A1" s="41" t="s">
        <v>0</v>
      </c>
      <c r="B1" s="117" t="s">
        <v>1</v>
      </c>
      <c r="C1" s="61"/>
      <c r="D1" s="61"/>
      <c r="E1" s="61"/>
      <c r="F1" s="276" t="s">
        <v>18</v>
      </c>
    </row>
    <row r="2" spans="1:16" s="13" customFormat="1" ht="45" customHeight="1" x14ac:dyDescent="0.25">
      <c r="A2" s="72"/>
      <c r="B2" s="426" t="s">
        <v>146</v>
      </c>
      <c r="C2" s="427"/>
      <c r="D2" s="427"/>
      <c r="E2" s="427"/>
      <c r="F2" s="427"/>
      <c r="G2" s="57"/>
      <c r="H2" s="57"/>
      <c r="I2" s="57"/>
      <c r="J2" s="66"/>
      <c r="K2" s="66"/>
      <c r="L2" s="12"/>
      <c r="M2" s="12"/>
      <c r="N2" s="12"/>
      <c r="O2" s="57"/>
      <c r="P2" s="57"/>
    </row>
    <row r="3" spans="1:16" ht="15" customHeight="1" x14ac:dyDescent="0.25">
      <c r="A3" s="59"/>
      <c r="B3" s="59"/>
      <c r="C3" s="59"/>
      <c r="D3" s="59"/>
      <c r="E3" s="59"/>
      <c r="F3" s="59"/>
    </row>
    <row r="4" spans="1:16" ht="15" customHeight="1" x14ac:dyDescent="0.25">
      <c r="A4" s="59"/>
      <c r="B4" s="59"/>
      <c r="C4" s="59"/>
      <c r="D4" s="59"/>
      <c r="E4" s="59"/>
      <c r="F4" s="59"/>
    </row>
    <row r="5" spans="1:16" ht="15" customHeight="1" x14ac:dyDescent="0.25">
      <c r="A5" s="59"/>
      <c r="B5" s="59"/>
      <c r="C5" s="59"/>
      <c r="D5" s="59"/>
      <c r="E5" s="59"/>
      <c r="F5" s="59"/>
    </row>
    <row r="6" spans="1:16" ht="15" customHeight="1" x14ac:dyDescent="0.25">
      <c r="A6" s="59"/>
      <c r="B6" s="59"/>
      <c r="C6" s="59"/>
      <c r="D6" s="59"/>
      <c r="E6" s="59"/>
      <c r="F6" s="59"/>
    </row>
    <row r="7" spans="1:16" ht="15" customHeight="1" x14ac:dyDescent="0.25">
      <c r="A7" s="59"/>
      <c r="B7" s="59"/>
      <c r="C7" s="59"/>
      <c r="D7" s="59"/>
      <c r="E7" s="59"/>
      <c r="F7" s="59"/>
    </row>
    <row r="8" spans="1:16" ht="15" customHeight="1" x14ac:dyDescent="0.25">
      <c r="A8" s="59"/>
      <c r="B8" s="59"/>
      <c r="C8" s="59"/>
      <c r="D8" s="59"/>
      <c r="E8" s="59"/>
      <c r="F8" s="59"/>
    </row>
    <row r="9" spans="1:16" ht="15" customHeight="1" x14ac:dyDescent="0.25">
      <c r="A9" s="59"/>
      <c r="B9" s="59"/>
      <c r="C9" s="59"/>
      <c r="D9" s="59"/>
      <c r="E9" s="59"/>
      <c r="F9" s="59"/>
    </row>
    <row r="10" spans="1:16" ht="15" customHeight="1" x14ac:dyDescent="0.25">
      <c r="A10" s="59"/>
      <c r="B10" s="59"/>
      <c r="C10" s="59"/>
      <c r="D10" s="59"/>
      <c r="E10" s="59"/>
      <c r="F10" s="59"/>
    </row>
    <row r="11" spans="1:16" ht="15" customHeight="1" x14ac:dyDescent="0.25">
      <c r="A11" s="59"/>
      <c r="B11" s="59"/>
      <c r="C11" s="59"/>
      <c r="D11" s="59"/>
      <c r="E11" s="59"/>
      <c r="F11" s="59"/>
    </row>
    <row r="12" spans="1:16" ht="15" customHeight="1" x14ac:dyDescent="0.25">
      <c r="A12" s="59"/>
      <c r="B12" s="59"/>
      <c r="C12" s="59"/>
      <c r="D12" s="59"/>
      <c r="E12" s="59"/>
      <c r="F12" s="59"/>
    </row>
    <row r="13" spans="1:16" ht="15" customHeight="1" x14ac:dyDescent="0.25">
      <c r="A13" s="59"/>
      <c r="B13" s="59"/>
      <c r="C13" s="59"/>
      <c r="D13" s="59"/>
      <c r="E13" s="59"/>
      <c r="F13" s="59"/>
    </row>
    <row r="14" spans="1:16" ht="15" customHeight="1" x14ac:dyDescent="0.25">
      <c r="A14" s="59"/>
      <c r="B14" s="59"/>
      <c r="C14" s="59"/>
      <c r="D14" s="59"/>
      <c r="E14" s="59"/>
      <c r="F14" s="59"/>
    </row>
    <row r="15" spans="1:16" ht="15" customHeight="1" x14ac:dyDescent="0.25">
      <c r="A15" s="59"/>
      <c r="B15" s="59"/>
      <c r="C15" s="59"/>
      <c r="D15" s="59"/>
      <c r="E15" s="59"/>
      <c r="F15" s="59"/>
    </row>
    <row r="16" spans="1:16" ht="15" customHeight="1" x14ac:dyDescent="0.25">
      <c r="A16" s="59"/>
      <c r="B16" s="59"/>
      <c r="C16" s="59"/>
      <c r="D16" s="59"/>
      <c r="E16" s="59"/>
      <c r="F16" s="59"/>
    </row>
    <row r="17" spans="1:12" ht="15" customHeight="1" x14ac:dyDescent="0.25">
      <c r="A17" s="59"/>
      <c r="B17" s="59"/>
      <c r="C17" s="59"/>
      <c r="D17" s="59"/>
      <c r="E17" s="59"/>
      <c r="F17" s="59"/>
    </row>
    <row r="18" spans="1:12" ht="15" customHeight="1" x14ac:dyDescent="0.25">
      <c r="A18" s="59"/>
      <c r="B18" s="59"/>
      <c r="C18" s="59"/>
      <c r="D18" s="59"/>
      <c r="E18" s="59"/>
      <c r="F18" s="59"/>
    </row>
    <row r="19" spans="1:12" ht="15" customHeight="1" x14ac:dyDescent="0.25">
      <c r="A19" s="59"/>
      <c r="B19" s="59"/>
      <c r="C19" s="59"/>
      <c r="D19" s="59"/>
      <c r="E19" s="59"/>
      <c r="F19" s="59"/>
    </row>
    <row r="20" spans="1:12" s="1" customFormat="1" ht="30" customHeight="1" x14ac:dyDescent="0.25">
      <c r="A20" s="48" t="s">
        <v>13</v>
      </c>
      <c r="B20" s="406" t="s">
        <v>150</v>
      </c>
      <c r="C20" s="346"/>
      <c r="D20" s="346"/>
      <c r="E20" s="346"/>
      <c r="F20" s="346"/>
    </row>
    <row r="21" spans="1:12" s="1" customFormat="1" ht="15" customHeight="1" x14ac:dyDescent="0.25">
      <c r="A21" s="79" t="s">
        <v>11</v>
      </c>
      <c r="B21" s="367" t="s">
        <v>189</v>
      </c>
      <c r="C21" s="368"/>
      <c r="D21" s="368"/>
      <c r="E21" s="368"/>
      <c r="F21" s="368"/>
    </row>
    <row r="22" spans="1:12" s="1" customFormat="1" ht="15" customHeight="1" x14ac:dyDescent="0.25">
      <c r="A22" s="184" t="s">
        <v>2</v>
      </c>
      <c r="B22" s="369" t="s">
        <v>192</v>
      </c>
      <c r="C22" s="370"/>
      <c r="D22" s="370"/>
      <c r="E22" s="370"/>
      <c r="F22" s="370"/>
    </row>
    <row r="23" spans="1:12" s="1" customFormat="1" ht="15" customHeight="1" x14ac:dyDescent="0.25">
      <c r="A23" s="79"/>
      <c r="B23" s="148"/>
      <c r="C23" s="274"/>
      <c r="D23" s="274"/>
      <c r="E23" s="274"/>
      <c r="F23" s="274"/>
    </row>
    <row r="24" spans="1:12" s="1" customFormat="1" ht="15" customHeight="1" x14ac:dyDescent="0.25">
      <c r="A24" s="79"/>
      <c r="B24" s="148"/>
      <c r="C24" s="274"/>
      <c r="D24" s="274"/>
      <c r="E24" s="274"/>
      <c r="F24" s="274"/>
    </row>
    <row r="25" spans="1:12" s="1" customFormat="1" ht="15" customHeight="1" x14ac:dyDescent="0.25">
      <c r="A25" s="79"/>
      <c r="B25" s="148"/>
      <c r="C25" s="274"/>
      <c r="D25" s="274"/>
      <c r="E25" s="274"/>
      <c r="F25" s="274"/>
    </row>
    <row r="26" spans="1:12" s="1" customFormat="1" ht="15" customHeight="1" x14ac:dyDescent="0.25">
      <c r="A26" s="79"/>
      <c r="B26" s="148"/>
      <c r="C26" s="274"/>
      <c r="D26" s="274"/>
      <c r="E26" s="274"/>
      <c r="F26" s="274"/>
    </row>
    <row r="27" spans="1:12" s="1" customFormat="1" ht="15" customHeight="1" x14ac:dyDescent="0.25">
      <c r="A27" s="79"/>
      <c r="B27" s="148"/>
      <c r="C27" s="274"/>
      <c r="D27" s="274"/>
      <c r="E27" s="274"/>
      <c r="F27" s="274"/>
    </row>
    <row r="28" spans="1:12" s="1" customFormat="1" ht="15" customHeight="1" x14ac:dyDescent="0.25">
      <c r="A28" s="79"/>
      <c r="B28" s="148"/>
      <c r="C28" s="274"/>
      <c r="D28" s="274"/>
      <c r="E28" s="274"/>
      <c r="F28" s="274"/>
    </row>
    <row r="29" spans="1:12" s="1" customFormat="1" ht="15" customHeight="1" x14ac:dyDescent="0.25">
      <c r="A29" s="79"/>
      <c r="B29" s="148"/>
      <c r="C29" s="274"/>
      <c r="D29" s="274"/>
      <c r="E29" s="274"/>
      <c r="F29" s="274"/>
    </row>
    <row r="30" spans="1:12" s="1" customFormat="1" ht="15" customHeight="1" x14ac:dyDescent="0.25">
      <c r="A30" s="79"/>
      <c r="B30" s="148"/>
      <c r="C30" s="274"/>
      <c r="D30" s="274"/>
      <c r="E30" s="274"/>
      <c r="F30" s="274"/>
    </row>
    <row r="31" spans="1:12" s="1" customFormat="1" ht="15" customHeight="1" x14ac:dyDescent="0.25">
      <c r="A31" s="79"/>
      <c r="B31" s="148"/>
      <c r="C31" s="274"/>
      <c r="D31" s="274"/>
      <c r="E31" s="274"/>
      <c r="F31" s="274"/>
    </row>
    <row r="32" spans="1:12" ht="15" customHeight="1" x14ac:dyDescent="0.25">
      <c r="A32" s="59"/>
      <c r="B32" s="59"/>
      <c r="C32" s="59"/>
      <c r="D32" s="59"/>
      <c r="E32" s="59"/>
      <c r="F32" s="59"/>
      <c r="L32"/>
    </row>
    <row r="33" spans="1:12" ht="15" customHeight="1" x14ac:dyDescent="0.25">
      <c r="L33"/>
    </row>
    <row r="34" spans="1:12" ht="15" customHeight="1" x14ac:dyDescent="0.25">
      <c r="L34"/>
    </row>
    <row r="35" spans="1:12" ht="15" customHeight="1" x14ac:dyDescent="0.25"/>
    <row r="36" spans="1:12" ht="15" customHeight="1" x14ac:dyDescent="0.25"/>
    <row r="37" spans="1:12" ht="15" customHeight="1" x14ac:dyDescent="0.25"/>
    <row r="38" spans="1:12" ht="15" customHeight="1" x14ac:dyDescent="0.25"/>
    <row r="39" spans="1:12" ht="15" customHeight="1" x14ac:dyDescent="0.25"/>
    <row r="40" spans="1:12" ht="15" customHeight="1" x14ac:dyDescent="0.25"/>
    <row r="41" spans="1:12" ht="15" customHeight="1" x14ac:dyDescent="0.25"/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2" customHeight="1" x14ac:dyDescent="0.25">
      <c r="A46"/>
      <c r="B46"/>
      <c r="C46"/>
      <c r="D46"/>
      <c r="E46"/>
    </row>
    <row r="47" spans="1:12" ht="12" customHeight="1" x14ac:dyDescent="0.25">
      <c r="A47"/>
      <c r="B47"/>
      <c r="C47"/>
      <c r="D47"/>
      <c r="E47"/>
    </row>
    <row r="48" spans="1:12" ht="12" customHeight="1" x14ac:dyDescent="0.25">
      <c r="A48"/>
      <c r="B48"/>
      <c r="C48"/>
      <c r="D48"/>
      <c r="E48"/>
    </row>
    <row r="49" spans="1:5" ht="12" customHeight="1" x14ac:dyDescent="0.25">
      <c r="A49"/>
      <c r="B49"/>
      <c r="C49"/>
      <c r="D49"/>
      <c r="E49"/>
    </row>
    <row r="50" spans="1:5" ht="12" customHeight="1" x14ac:dyDescent="0.25">
      <c r="A50"/>
      <c r="B50"/>
      <c r="C50"/>
      <c r="D50"/>
      <c r="E50"/>
    </row>
    <row r="51" spans="1:5" ht="12" customHeight="1" x14ac:dyDescent="0.25">
      <c r="A51"/>
      <c r="B51"/>
      <c r="C51"/>
      <c r="D51"/>
      <c r="E51"/>
    </row>
    <row r="52" spans="1:5" ht="12" customHeight="1" x14ac:dyDescent="0.25">
      <c r="A52"/>
      <c r="B52"/>
      <c r="C52"/>
      <c r="D52"/>
      <c r="E52"/>
    </row>
    <row r="53" spans="1:5" ht="12" customHeight="1" x14ac:dyDescent="0.25">
      <c r="A53"/>
      <c r="B53"/>
      <c r="C53"/>
      <c r="D53"/>
      <c r="E53"/>
    </row>
    <row r="54" spans="1:5" ht="12" customHeight="1" x14ac:dyDescent="0.25">
      <c r="A54"/>
      <c r="B54"/>
      <c r="C54"/>
      <c r="D54"/>
      <c r="E54"/>
    </row>
    <row r="55" spans="1:5" ht="12" customHeight="1" x14ac:dyDescent="0.25">
      <c r="A55"/>
      <c r="B55"/>
      <c r="C55"/>
      <c r="D55"/>
      <c r="E55"/>
    </row>
    <row r="56" spans="1:5" ht="12" customHeight="1" x14ac:dyDescent="0.25">
      <c r="A56"/>
      <c r="B56"/>
      <c r="C56"/>
      <c r="D56"/>
      <c r="E56"/>
    </row>
    <row r="57" spans="1:5" ht="12" customHeight="1" x14ac:dyDescent="0.25">
      <c r="A57"/>
      <c r="B57"/>
      <c r="C57"/>
      <c r="D57"/>
      <c r="E57"/>
    </row>
    <row r="58" spans="1:5" ht="12" customHeight="1" x14ac:dyDescent="0.25">
      <c r="A58"/>
      <c r="B58"/>
      <c r="C58"/>
      <c r="D58"/>
      <c r="E58"/>
    </row>
    <row r="59" spans="1:5" ht="12" customHeight="1" x14ac:dyDescent="0.25">
      <c r="A59"/>
      <c r="B59"/>
      <c r="C59"/>
      <c r="D59"/>
      <c r="E59"/>
    </row>
    <row r="60" spans="1:5" ht="12" customHeight="1" x14ac:dyDescent="0.25">
      <c r="A60"/>
      <c r="B60"/>
      <c r="C60"/>
      <c r="D60"/>
      <c r="E60"/>
    </row>
    <row r="61" spans="1:5" ht="12" customHeight="1" x14ac:dyDescent="0.25">
      <c r="A61"/>
      <c r="B61"/>
      <c r="C61"/>
      <c r="D61"/>
      <c r="E61"/>
    </row>
    <row r="62" spans="1:5" ht="12" customHeight="1" x14ac:dyDescent="0.25">
      <c r="A62"/>
      <c r="B62"/>
      <c r="C62"/>
      <c r="D62"/>
      <c r="E62"/>
    </row>
    <row r="63" spans="1:5" ht="12" customHeight="1" x14ac:dyDescent="0.25">
      <c r="A63"/>
      <c r="B63"/>
      <c r="C63"/>
      <c r="D63"/>
      <c r="E63"/>
    </row>
  </sheetData>
  <customSheetViews>
    <customSheetView guid="{B544136C-407E-43E6-9B24-EBD70BB50554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20:F20"/>
    <mergeCell ref="B21:F21"/>
    <mergeCell ref="B22:F22"/>
  </mergeCells>
  <hyperlinks>
    <hyperlink ref="F1" location="Índice!A1" display="[índice Ç]"/>
    <hyperlink ref="B22" r:id="rId4" display="http://www.observatorioemigracao.pt/np4/1291"/>
    <hyperlink ref="B22:F22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6.7109375" style="34" customWidth="1"/>
    <col min="7" max="16384" width="8.7109375" style="34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62" t="s">
        <v>18</v>
      </c>
    </row>
    <row r="2" spans="1:16" s="13" customFormat="1" ht="30" customHeight="1" x14ac:dyDescent="0.25">
      <c r="A2" s="11"/>
      <c r="B2" s="421" t="s">
        <v>151</v>
      </c>
      <c r="C2" s="422"/>
      <c r="D2" s="422"/>
      <c r="E2" s="422"/>
      <c r="F2" s="422"/>
      <c r="G2" s="20"/>
      <c r="H2" s="20"/>
      <c r="I2" s="20"/>
      <c r="J2" s="35"/>
      <c r="K2" s="35"/>
      <c r="L2" s="12"/>
      <c r="M2" s="12"/>
      <c r="N2" s="12"/>
      <c r="O2" s="20"/>
      <c r="P2" s="20"/>
    </row>
    <row r="3" spans="1:16" ht="15" customHeight="1" x14ac:dyDescent="0.25">
      <c r="A3" s="59"/>
    </row>
    <row r="4" spans="1:16" s="60" customFormat="1" ht="15" customHeight="1" x14ac:dyDescent="0.25">
      <c r="A4" s="59"/>
    </row>
    <row r="5" spans="1:16" s="60" customFormat="1" ht="15" customHeight="1" x14ac:dyDescent="0.25">
      <c r="A5" s="59"/>
    </row>
    <row r="6" spans="1:16" s="60" customFormat="1" ht="15" customHeight="1" x14ac:dyDescent="0.25">
      <c r="A6" s="59"/>
    </row>
    <row r="7" spans="1:16" s="60" customFormat="1" ht="15" customHeight="1" x14ac:dyDescent="0.25">
      <c r="A7" s="59"/>
    </row>
    <row r="8" spans="1:16" s="60" customFormat="1" ht="15" customHeight="1" x14ac:dyDescent="0.25">
      <c r="A8" s="59"/>
    </row>
    <row r="9" spans="1:16" s="60" customFormat="1" ht="15" customHeight="1" x14ac:dyDescent="0.25">
      <c r="A9" s="59"/>
    </row>
    <row r="10" spans="1:16" s="60" customFormat="1" ht="15" customHeight="1" x14ac:dyDescent="0.25">
      <c r="A10" s="59"/>
    </row>
    <row r="11" spans="1:16" s="60" customFormat="1" ht="15" customHeight="1" x14ac:dyDescent="0.25">
      <c r="A11" s="59"/>
    </row>
    <row r="12" spans="1:16" s="60" customFormat="1" ht="15" customHeight="1" x14ac:dyDescent="0.25">
      <c r="A12" s="59"/>
    </row>
    <row r="13" spans="1:16" ht="15" customHeight="1" x14ac:dyDescent="0.25">
      <c r="A13" s="59"/>
    </row>
    <row r="14" spans="1:16" ht="15" customHeight="1" x14ac:dyDescent="0.25">
      <c r="A14" s="59"/>
    </row>
    <row r="15" spans="1:16" ht="15" customHeight="1" x14ac:dyDescent="0.25">
      <c r="A15" s="59"/>
    </row>
    <row r="16" spans="1:16" ht="15" customHeight="1" x14ac:dyDescent="0.25">
      <c r="A16" s="59"/>
    </row>
    <row r="17" spans="1:1" ht="15" customHeight="1" x14ac:dyDescent="0.25">
      <c r="A17" s="59"/>
    </row>
    <row r="18" spans="1:1" ht="15" customHeight="1" x14ac:dyDescent="0.25">
      <c r="A18" s="59"/>
    </row>
    <row r="19" spans="1:1" ht="15" customHeight="1" x14ac:dyDescent="0.25">
      <c r="A19" s="59"/>
    </row>
    <row r="20" spans="1:1" ht="15" customHeight="1" x14ac:dyDescent="0.25">
      <c r="A20" s="59"/>
    </row>
    <row r="21" spans="1:1" ht="15" customHeight="1" x14ac:dyDescent="0.25">
      <c r="A21" s="59"/>
    </row>
    <row r="22" spans="1:1" ht="15" customHeight="1" x14ac:dyDescent="0.25">
      <c r="A22" s="59"/>
    </row>
    <row r="23" spans="1:1" ht="15" customHeight="1" x14ac:dyDescent="0.25">
      <c r="A23" s="59"/>
    </row>
    <row r="24" spans="1:1" ht="15" customHeight="1" x14ac:dyDescent="0.25">
      <c r="A24" s="59"/>
    </row>
    <row r="25" spans="1:1" ht="15" customHeight="1" x14ac:dyDescent="0.25">
      <c r="A25" s="59"/>
    </row>
    <row r="26" spans="1:1" s="60" customFormat="1" ht="15" customHeight="1" x14ac:dyDescent="0.25">
      <c r="A26" s="59"/>
    </row>
    <row r="27" spans="1:1" ht="15" customHeight="1" x14ac:dyDescent="0.25">
      <c r="A27" s="59"/>
    </row>
    <row r="28" spans="1:1" ht="15" customHeight="1" x14ac:dyDescent="0.25">
      <c r="A28" s="59"/>
    </row>
    <row r="29" spans="1:1" ht="15" customHeight="1" x14ac:dyDescent="0.25">
      <c r="A29" s="59"/>
    </row>
    <row r="30" spans="1:1" ht="15" customHeight="1" x14ac:dyDescent="0.25">
      <c r="A30" s="59"/>
    </row>
    <row r="31" spans="1:1" ht="15" customHeight="1" x14ac:dyDescent="0.25">
      <c r="A31" s="59"/>
    </row>
    <row r="32" spans="1:1" ht="15" customHeight="1" x14ac:dyDescent="0.25"/>
    <row r="33" spans="1:6" s="1" customFormat="1" ht="45" customHeight="1" x14ac:dyDescent="0.25">
      <c r="A33" s="48" t="s">
        <v>13</v>
      </c>
      <c r="B33" s="425" t="s">
        <v>99</v>
      </c>
      <c r="C33" s="366"/>
      <c r="D33" s="366"/>
      <c r="E33" s="366"/>
      <c r="F33" s="366"/>
    </row>
    <row r="34" spans="1:6" s="1" customFormat="1" ht="15" customHeight="1" x14ac:dyDescent="0.25">
      <c r="A34" s="79" t="s">
        <v>11</v>
      </c>
      <c r="B34" s="367" t="s">
        <v>189</v>
      </c>
      <c r="C34" s="368"/>
      <c r="D34" s="368"/>
      <c r="E34" s="368"/>
      <c r="F34" s="368"/>
    </row>
    <row r="35" spans="1:6" s="1" customFormat="1" ht="15" customHeight="1" x14ac:dyDescent="0.25">
      <c r="A35" s="184" t="s">
        <v>2</v>
      </c>
      <c r="B35" s="369" t="s">
        <v>192</v>
      </c>
      <c r="C35" s="370"/>
      <c r="D35" s="370"/>
      <c r="E35" s="370"/>
      <c r="F35" s="370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61" spans="1:14" ht="12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</row>
    <row r="62" spans="1:14" ht="12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14" ht="12" customHeight="1" x14ac:dyDescent="0.25">
      <c r="A63" s="18"/>
      <c r="B63" s="25"/>
      <c r="C63" s="37"/>
      <c r="D63" s="37"/>
      <c r="E63" s="37"/>
      <c r="F63" s="37"/>
      <c r="G63" s="37"/>
      <c r="H63" s="37"/>
      <c r="I63" s="37"/>
      <c r="L63" s="5"/>
      <c r="M63" s="5"/>
      <c r="N63" s="5"/>
    </row>
    <row r="64" spans="1:14" ht="12" customHeight="1" x14ac:dyDescent="0.25">
      <c r="A64" s="18"/>
      <c r="B64" s="26"/>
      <c r="C64" s="37"/>
      <c r="D64" s="37"/>
      <c r="E64" s="37"/>
      <c r="F64" s="37"/>
      <c r="G64" s="37"/>
      <c r="H64" s="37"/>
      <c r="I64" s="37"/>
    </row>
    <row r="65" spans="1:9" ht="12" customHeight="1" x14ac:dyDescent="0.25">
      <c r="A65" s="18"/>
      <c r="B65" s="27"/>
      <c r="C65" s="38"/>
      <c r="D65" s="38"/>
      <c r="E65" s="38"/>
      <c r="F65" s="38"/>
      <c r="G65" s="38"/>
      <c r="H65" s="38"/>
      <c r="I65" s="38"/>
    </row>
    <row r="66" spans="1:9" ht="12" customHeight="1" x14ac:dyDescent="0.25">
      <c r="A66" s="18"/>
      <c r="B66" s="28"/>
      <c r="C66" s="18"/>
      <c r="D66" s="37"/>
      <c r="E66" s="37"/>
      <c r="F66" s="37"/>
      <c r="G66" s="37"/>
      <c r="H66" s="37"/>
      <c r="I66" s="37"/>
    </row>
    <row r="67" spans="1:9" s="39" customFormat="1" ht="12" customHeight="1" x14ac:dyDescent="0.25">
      <c r="B67" s="26"/>
      <c r="C67" s="33"/>
      <c r="D67" s="32"/>
      <c r="E67" s="32"/>
      <c r="F67" s="32"/>
    </row>
    <row r="68" spans="1:9" s="39" customFormat="1" ht="12" customHeight="1" x14ac:dyDescent="0.25">
      <c r="B68" s="27"/>
      <c r="C68" s="31"/>
      <c r="D68" s="32"/>
      <c r="E68" s="32"/>
      <c r="F68" s="32"/>
    </row>
    <row r="69" spans="1:9" s="39" customFormat="1" ht="12" customHeight="1" x14ac:dyDescent="0.25">
      <c r="B69" s="28"/>
      <c r="C69" s="33"/>
      <c r="D69" s="32"/>
      <c r="E69" s="32"/>
      <c r="F69" s="32"/>
    </row>
    <row r="70" spans="1:9" s="39" customFormat="1" ht="12" customHeight="1" x14ac:dyDescent="0.25"/>
  </sheetData>
  <customSheetViews>
    <customSheetView guid="{B544136C-407E-43E6-9B24-EBD70BB50554}" showGridLines="0">
      <selection activeCell="B35" sqref="B35:F35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35" sqref="B35:F35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4" display="http://www.observatorioemigracao.pt/np4/1291"/>
    <hyperlink ref="B35:F35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60" customWidth="1"/>
    <col min="2" max="6" width="16.7109375" style="60" customWidth="1"/>
    <col min="7" max="16384" width="8.7109375" style="60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216" t="s">
        <v>18</v>
      </c>
    </row>
    <row r="2" spans="1:16" s="13" customFormat="1" ht="30" customHeight="1" x14ac:dyDescent="0.25">
      <c r="A2" s="11"/>
      <c r="B2" s="421" t="s">
        <v>152</v>
      </c>
      <c r="C2" s="422"/>
      <c r="D2" s="422"/>
      <c r="E2" s="422"/>
      <c r="F2" s="422"/>
      <c r="G2" s="57"/>
      <c r="H2" s="57"/>
      <c r="I2" s="57"/>
      <c r="J2" s="66"/>
      <c r="K2" s="66"/>
      <c r="L2" s="12"/>
      <c r="M2" s="12"/>
      <c r="N2" s="12"/>
      <c r="O2" s="57"/>
      <c r="P2" s="57"/>
    </row>
    <row r="3" spans="1:16" ht="15" customHeight="1" x14ac:dyDescent="0.25">
      <c r="A3" s="59"/>
    </row>
    <row r="4" spans="1:16" ht="15" customHeight="1" x14ac:dyDescent="0.25">
      <c r="A4" s="59"/>
    </row>
    <row r="5" spans="1:16" ht="15" customHeight="1" x14ac:dyDescent="0.25">
      <c r="A5" s="59"/>
    </row>
    <row r="6" spans="1:16" ht="15" customHeight="1" x14ac:dyDescent="0.25">
      <c r="A6" s="59"/>
    </row>
    <row r="7" spans="1:16" ht="15" customHeight="1" x14ac:dyDescent="0.25">
      <c r="A7" s="59"/>
    </row>
    <row r="8" spans="1:16" ht="15" customHeight="1" x14ac:dyDescent="0.25">
      <c r="A8" s="59"/>
    </row>
    <row r="9" spans="1:16" ht="15" customHeight="1" x14ac:dyDescent="0.25">
      <c r="A9" s="59"/>
    </row>
    <row r="10" spans="1:16" ht="15" customHeight="1" x14ac:dyDescent="0.25">
      <c r="A10" s="59"/>
    </row>
    <row r="11" spans="1:16" ht="15" customHeight="1" x14ac:dyDescent="0.25">
      <c r="A11" s="59"/>
    </row>
    <row r="12" spans="1:16" ht="15" customHeight="1" x14ac:dyDescent="0.25">
      <c r="A12" s="59"/>
    </row>
    <row r="13" spans="1:16" ht="15" customHeight="1" x14ac:dyDescent="0.25">
      <c r="A13" s="59"/>
    </row>
    <row r="14" spans="1:16" ht="15" customHeight="1" x14ac:dyDescent="0.25">
      <c r="A14" s="59"/>
    </row>
    <row r="15" spans="1:16" ht="15" customHeight="1" x14ac:dyDescent="0.25">
      <c r="A15" s="59"/>
    </row>
    <row r="16" spans="1:16" ht="15" customHeight="1" x14ac:dyDescent="0.25">
      <c r="A16" s="59"/>
    </row>
    <row r="17" spans="1:1" ht="15" customHeight="1" x14ac:dyDescent="0.25">
      <c r="A17" s="59"/>
    </row>
    <row r="18" spans="1:1" ht="15" customHeight="1" x14ac:dyDescent="0.25">
      <c r="A18" s="59"/>
    </row>
    <row r="19" spans="1:1" ht="15" customHeight="1" x14ac:dyDescent="0.25">
      <c r="A19" s="59"/>
    </row>
    <row r="20" spans="1:1" ht="15" customHeight="1" x14ac:dyDescent="0.25">
      <c r="A20" s="59"/>
    </row>
    <row r="21" spans="1:1" ht="15" customHeight="1" x14ac:dyDescent="0.25">
      <c r="A21" s="59"/>
    </row>
    <row r="22" spans="1:1" ht="15" customHeight="1" x14ac:dyDescent="0.25">
      <c r="A22" s="59"/>
    </row>
    <row r="23" spans="1:1" ht="15" customHeight="1" x14ac:dyDescent="0.25">
      <c r="A23" s="59"/>
    </row>
    <row r="24" spans="1:1" ht="15" customHeight="1" x14ac:dyDescent="0.25">
      <c r="A24" s="59"/>
    </row>
    <row r="25" spans="1:1" ht="15" customHeight="1" x14ac:dyDescent="0.25">
      <c r="A25" s="59"/>
    </row>
    <row r="26" spans="1:1" ht="15" customHeight="1" x14ac:dyDescent="0.25">
      <c r="A26" s="59"/>
    </row>
    <row r="27" spans="1:1" ht="15" customHeight="1" x14ac:dyDescent="0.25">
      <c r="A27" s="59"/>
    </row>
    <row r="28" spans="1:1" ht="15" customHeight="1" x14ac:dyDescent="0.25">
      <c r="A28" s="59"/>
    </row>
    <row r="29" spans="1:1" ht="15" customHeight="1" x14ac:dyDescent="0.25">
      <c r="A29" s="59"/>
    </row>
    <row r="30" spans="1:1" ht="15" customHeight="1" x14ac:dyDescent="0.25">
      <c r="A30" s="59"/>
    </row>
    <row r="31" spans="1:1" ht="15" customHeight="1" x14ac:dyDescent="0.25">
      <c r="A31" s="59"/>
    </row>
    <row r="32" spans="1:1" ht="15" customHeight="1" x14ac:dyDescent="0.25">
      <c r="A32" s="59"/>
    </row>
    <row r="33" spans="1:6" ht="30" customHeight="1" x14ac:dyDescent="0.25">
      <c r="A33" s="48" t="s">
        <v>12</v>
      </c>
      <c r="B33" s="428" t="s">
        <v>155</v>
      </c>
      <c r="C33" s="418"/>
      <c r="D33" s="418"/>
      <c r="E33" s="418"/>
      <c r="F33" s="418"/>
    </row>
    <row r="34" spans="1:6" s="1" customFormat="1" ht="45" customHeight="1" x14ac:dyDescent="0.25">
      <c r="A34" s="48" t="s">
        <v>13</v>
      </c>
      <c r="B34" s="425" t="s">
        <v>99</v>
      </c>
      <c r="C34" s="366"/>
      <c r="D34" s="366"/>
      <c r="E34" s="366"/>
      <c r="F34" s="366"/>
    </row>
    <row r="35" spans="1:6" s="1" customFormat="1" ht="15" customHeight="1" x14ac:dyDescent="0.25">
      <c r="A35" s="79" t="s">
        <v>11</v>
      </c>
      <c r="B35" s="367" t="s">
        <v>189</v>
      </c>
      <c r="C35" s="368"/>
      <c r="D35" s="368"/>
      <c r="E35" s="368"/>
      <c r="F35" s="368"/>
    </row>
    <row r="36" spans="1:6" s="1" customFormat="1" ht="15" customHeight="1" x14ac:dyDescent="0.25">
      <c r="A36" s="184" t="s">
        <v>2</v>
      </c>
      <c r="B36" s="369" t="s">
        <v>192</v>
      </c>
      <c r="C36" s="370"/>
      <c r="D36" s="370"/>
      <c r="E36" s="370"/>
      <c r="F36" s="370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62" spans="1:14" ht="12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14" ht="12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</row>
    <row r="64" spans="1:14" ht="12" customHeight="1" x14ac:dyDescent="0.25">
      <c r="A64" s="18"/>
      <c r="B64" s="25"/>
      <c r="C64" s="37"/>
      <c r="D64" s="37"/>
      <c r="E64" s="37"/>
      <c r="F64" s="37"/>
      <c r="G64" s="37"/>
      <c r="H64" s="37"/>
      <c r="I64" s="37"/>
      <c r="L64" s="5"/>
      <c r="M64" s="5"/>
      <c r="N64" s="5"/>
    </row>
    <row r="65" spans="1:9" ht="12" customHeight="1" x14ac:dyDescent="0.25">
      <c r="A65" s="18"/>
      <c r="B65" s="26"/>
      <c r="C65" s="37"/>
      <c r="D65" s="37"/>
      <c r="E65" s="37"/>
      <c r="F65" s="37"/>
      <c r="G65" s="37"/>
      <c r="H65" s="37"/>
      <c r="I65" s="37"/>
    </row>
    <row r="66" spans="1:9" ht="12" customHeight="1" x14ac:dyDescent="0.25">
      <c r="A66" s="18"/>
      <c r="B66" s="27"/>
      <c r="C66" s="38"/>
      <c r="D66" s="38"/>
      <c r="E66" s="38"/>
      <c r="F66" s="38"/>
      <c r="G66" s="38"/>
      <c r="H66" s="38"/>
      <c r="I66" s="38"/>
    </row>
    <row r="67" spans="1:9" ht="12" customHeight="1" x14ac:dyDescent="0.25">
      <c r="A67" s="18"/>
      <c r="B67" s="28"/>
      <c r="C67" s="18"/>
      <c r="D67" s="37"/>
      <c r="E67" s="37"/>
      <c r="F67" s="37"/>
      <c r="G67" s="37"/>
      <c r="H67" s="37"/>
      <c r="I67" s="37"/>
    </row>
    <row r="68" spans="1:9" s="39" customFormat="1" ht="12" customHeight="1" x14ac:dyDescent="0.25">
      <c r="B68" s="26"/>
      <c r="C68" s="33"/>
      <c r="D68" s="99"/>
      <c r="E68" s="99"/>
      <c r="F68" s="99"/>
    </row>
    <row r="69" spans="1:9" s="39" customFormat="1" ht="12" customHeight="1" x14ac:dyDescent="0.25">
      <c r="B69" s="27"/>
      <c r="C69" s="31"/>
      <c r="D69" s="99"/>
      <c r="E69" s="99"/>
      <c r="F69" s="99"/>
    </row>
    <row r="70" spans="1:9" s="39" customFormat="1" ht="12" customHeight="1" x14ac:dyDescent="0.25">
      <c r="B70" s="28"/>
      <c r="C70" s="33"/>
      <c r="D70" s="99"/>
      <c r="E70" s="99"/>
      <c r="F70" s="99"/>
    </row>
    <row r="71" spans="1:9" s="39" customFormat="1" ht="12" customHeight="1" x14ac:dyDescent="0.25"/>
  </sheetData>
  <customSheetViews>
    <customSheetView guid="{B544136C-407E-43E6-9B24-EBD70BB50554}" showGridLines="0" topLeftCell="A14">
      <selection activeCell="B36" sqref="B36:F36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Q40" sqref="Q40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 topLeftCell="A14">
      <selection activeCell="B36" sqref="B36:F36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4" display="http://www.observatorioemigracao.pt/np4/1291"/>
    <hyperlink ref="B36:F36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6.7109375" style="34" customWidth="1"/>
    <col min="7" max="16384" width="8.7109375" style="34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62" t="s">
        <v>18</v>
      </c>
    </row>
    <row r="2" spans="1:16" s="13" customFormat="1" ht="30" customHeight="1" x14ac:dyDescent="0.25">
      <c r="A2" s="11"/>
      <c r="B2" s="429" t="s">
        <v>157</v>
      </c>
      <c r="C2" s="430"/>
      <c r="D2" s="430"/>
      <c r="E2" s="430"/>
      <c r="F2" s="430"/>
      <c r="G2" s="20"/>
      <c r="H2" s="20"/>
      <c r="I2" s="20"/>
      <c r="J2" s="35"/>
      <c r="K2" s="35"/>
      <c r="L2" s="12"/>
      <c r="M2" s="12"/>
      <c r="N2" s="12"/>
      <c r="O2" s="20"/>
      <c r="P2" s="20"/>
    </row>
    <row r="3" spans="1:16" ht="15" customHeight="1" x14ac:dyDescent="0.25"/>
    <row r="4" spans="1:16" ht="15" customHeight="1" x14ac:dyDescent="0.25"/>
    <row r="5" spans="1:16" s="60" customFormat="1" ht="15" customHeight="1" x14ac:dyDescent="0.25"/>
    <row r="6" spans="1:16" s="60" customFormat="1" ht="15" customHeight="1" x14ac:dyDescent="0.25"/>
    <row r="7" spans="1:16" s="60" customFormat="1" ht="15" customHeight="1" x14ac:dyDescent="0.25"/>
    <row r="8" spans="1:16" s="60" customFormat="1" ht="15" customHeight="1" x14ac:dyDescent="0.25"/>
    <row r="9" spans="1:16" s="60" customFormat="1" ht="15" customHeight="1" x14ac:dyDescent="0.25"/>
    <row r="10" spans="1:16" s="60" customFormat="1" ht="15" customHeight="1" x14ac:dyDescent="0.25"/>
    <row r="11" spans="1:16" s="60" customFormat="1" ht="15" customHeight="1" x14ac:dyDescent="0.25"/>
    <row r="12" spans="1:16" s="60" customFormat="1" ht="15" customHeight="1" x14ac:dyDescent="0.25"/>
    <row r="13" spans="1:16" s="60" customFormat="1" ht="15" customHeight="1" x14ac:dyDescent="0.25"/>
    <row r="14" spans="1:16" s="60" customFormat="1" ht="15" customHeight="1" x14ac:dyDescent="0.25"/>
    <row r="15" spans="1:16" s="60" customFormat="1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60" customFormat="1" ht="15" customHeight="1" x14ac:dyDescent="0.25"/>
    <row r="33" spans="1:6" ht="45" customHeight="1" x14ac:dyDescent="0.25">
      <c r="A33" s="48" t="s">
        <v>12</v>
      </c>
      <c r="B33" s="431" t="s">
        <v>107</v>
      </c>
      <c r="C33" s="346"/>
      <c r="D33" s="346"/>
      <c r="E33" s="346"/>
      <c r="F33" s="346"/>
    </row>
    <row r="34" spans="1:6" s="1" customFormat="1" ht="45" customHeight="1" x14ac:dyDescent="0.25">
      <c r="A34" s="48" t="s">
        <v>13</v>
      </c>
      <c r="B34" s="425" t="s">
        <v>99</v>
      </c>
      <c r="C34" s="366"/>
      <c r="D34" s="366"/>
      <c r="E34" s="366"/>
      <c r="F34" s="366"/>
    </row>
    <row r="35" spans="1:6" s="1" customFormat="1" ht="15" customHeight="1" x14ac:dyDescent="0.25">
      <c r="A35" s="79" t="s">
        <v>11</v>
      </c>
      <c r="B35" s="367" t="s">
        <v>189</v>
      </c>
      <c r="C35" s="368"/>
      <c r="D35" s="368"/>
      <c r="E35" s="368"/>
      <c r="F35" s="368"/>
    </row>
    <row r="36" spans="1:6" s="1" customFormat="1" ht="15" customHeight="1" x14ac:dyDescent="0.25">
      <c r="A36" s="184" t="s">
        <v>2</v>
      </c>
      <c r="B36" s="369" t="s">
        <v>192</v>
      </c>
      <c r="C36" s="370"/>
      <c r="D36" s="370"/>
      <c r="E36" s="370"/>
      <c r="F36" s="370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60" spans="1:14" ht="12" customHeight="1" x14ac:dyDescent="0.25">
      <c r="A60" s="208"/>
      <c r="B60" s="157" t="s">
        <v>30</v>
      </c>
      <c r="C60" s="272">
        <v>5.0136125270321825</v>
      </c>
      <c r="D60" s="272">
        <v>14.87905129532327</v>
      </c>
      <c r="E60"/>
      <c r="F60"/>
      <c r="G60"/>
    </row>
    <row r="61" spans="1:14" ht="12" customHeight="1" x14ac:dyDescent="0.25">
      <c r="A61" s="208"/>
      <c r="B61" s="157" t="s">
        <v>37</v>
      </c>
      <c r="C61" s="272">
        <v>6.7390977163785353</v>
      </c>
      <c r="D61" s="272">
        <v>17.465726250516997</v>
      </c>
      <c r="E61"/>
      <c r="F61"/>
      <c r="G61"/>
    </row>
    <row r="62" spans="1:14" ht="12" customHeight="1" x14ac:dyDescent="0.25">
      <c r="A62" s="208"/>
      <c r="B62" s="157" t="s">
        <v>38</v>
      </c>
      <c r="C62" s="272">
        <v>4.6993625738902391</v>
      </c>
      <c r="D62" s="272">
        <v>12.283533194231943</v>
      </c>
      <c r="E62"/>
      <c r="F62"/>
      <c r="G62"/>
      <c r="H62" s="39"/>
      <c r="I62" s="39"/>
    </row>
    <row r="63" spans="1:14" ht="12" customHeight="1" x14ac:dyDescent="0.25">
      <c r="A63" s="209"/>
      <c r="B63" s="157" t="s">
        <v>39</v>
      </c>
      <c r="C63" s="272">
        <v>16.453497146138758</v>
      </c>
      <c r="D63" s="272">
        <v>1.428196392423998</v>
      </c>
      <c r="E63"/>
      <c r="F63"/>
      <c r="G63"/>
      <c r="H63" s="37"/>
      <c r="I63" s="37"/>
      <c r="L63" s="5"/>
      <c r="M63" s="5"/>
      <c r="N63" s="5"/>
    </row>
    <row r="64" spans="1:14" ht="12" customHeight="1" x14ac:dyDescent="0.25">
      <c r="A64" s="209"/>
      <c r="B64" s="157" t="s">
        <v>41</v>
      </c>
      <c r="C64" s="272">
        <v>4.4217925268663469</v>
      </c>
      <c r="D64" s="272">
        <v>10.09899135327225</v>
      </c>
      <c r="E64"/>
      <c r="F64"/>
      <c r="G64"/>
      <c r="H64" s="37"/>
      <c r="I64" s="37"/>
    </row>
    <row r="65" spans="1:9" ht="12" customHeight="1" x14ac:dyDescent="0.25">
      <c r="A65" s="209"/>
      <c r="B65" s="157" t="s">
        <v>42</v>
      </c>
      <c r="C65" s="272">
        <v>6.2956829549940307</v>
      </c>
      <c r="D65" s="272">
        <v>3.2654178994069212</v>
      </c>
      <c r="E65"/>
      <c r="F65"/>
      <c r="G65"/>
      <c r="H65" s="38"/>
      <c r="I65" s="38"/>
    </row>
    <row r="66" spans="1:9" ht="12" customHeight="1" x14ac:dyDescent="0.25">
      <c r="A66" s="208"/>
      <c r="B66" s="157" t="s">
        <v>43</v>
      </c>
      <c r="C66" s="272">
        <v>6.7950777886227316</v>
      </c>
      <c r="D66" s="272">
        <v>11.412964093317328</v>
      </c>
      <c r="E66"/>
      <c r="F66"/>
      <c r="G66"/>
      <c r="H66" s="37"/>
      <c r="I66" s="37"/>
    </row>
    <row r="67" spans="1:9" s="39" customFormat="1" ht="12" customHeight="1" x14ac:dyDescent="0.25">
      <c r="A67" s="208"/>
      <c r="B67" s="157" t="s">
        <v>27</v>
      </c>
      <c r="C67" s="272">
        <v>2.7123979105800071</v>
      </c>
      <c r="D67" s="272">
        <v>12.690237191825911</v>
      </c>
      <c r="E67"/>
      <c r="F67"/>
      <c r="G67"/>
    </row>
    <row r="68" spans="1:9" s="39" customFormat="1" ht="12" customHeight="1" x14ac:dyDescent="0.25">
      <c r="A68" s="208"/>
      <c r="B68" s="157" t="s">
        <v>44</v>
      </c>
      <c r="C68" s="272">
        <v>15.088247528871104</v>
      </c>
      <c r="D68" s="272">
        <v>15.41630922214485</v>
      </c>
      <c r="E68"/>
      <c r="F68"/>
      <c r="G68"/>
    </row>
    <row r="69" spans="1:9" s="39" customFormat="1" ht="12" customHeight="1" x14ac:dyDescent="0.25">
      <c r="A69" s="208"/>
      <c r="B69" s="157" t="s">
        <v>45</v>
      </c>
      <c r="C69" s="272">
        <v>5.3616663126467596</v>
      </c>
      <c r="D69" s="272">
        <v>5.7396832572690215</v>
      </c>
      <c r="E69"/>
      <c r="F69"/>
      <c r="G69"/>
    </row>
    <row r="70" spans="1:9" s="39" customFormat="1" ht="12" customHeight="1" x14ac:dyDescent="0.25">
      <c r="A70" s="208"/>
      <c r="B70" s="157" t="s">
        <v>28</v>
      </c>
      <c r="C70" s="272">
        <v>3.3325001985780185</v>
      </c>
      <c r="D70" s="272">
        <v>12.088479376886635</v>
      </c>
      <c r="E70"/>
      <c r="F70"/>
      <c r="G70"/>
    </row>
    <row r="71" spans="1:9" ht="12" customHeight="1" x14ac:dyDescent="0.25">
      <c r="A71" s="208"/>
      <c r="B71" s="157" t="s">
        <v>46</v>
      </c>
      <c r="C71" s="272">
        <v>7.9568550867638734</v>
      </c>
      <c r="D71" s="272">
        <v>11.342377373850677</v>
      </c>
      <c r="E71"/>
      <c r="F71"/>
      <c r="G71"/>
    </row>
    <row r="72" spans="1:9" ht="12" customHeight="1" x14ac:dyDescent="0.25">
      <c r="A72" s="208"/>
      <c r="B72" s="157" t="s">
        <v>56</v>
      </c>
      <c r="C72" s="272">
        <v>5.7987481070083069</v>
      </c>
      <c r="D72" s="272">
        <v>11.6956827411211</v>
      </c>
      <c r="E72"/>
      <c r="F72"/>
      <c r="G72"/>
    </row>
    <row r="73" spans="1:9" ht="12" customHeight="1" x14ac:dyDescent="0.25">
      <c r="A73" s="208"/>
      <c r="B73" s="157" t="s">
        <v>47</v>
      </c>
      <c r="C73" s="272">
        <v>6.0470381449135129</v>
      </c>
      <c r="D73" s="272">
        <v>4.5624652524910392</v>
      </c>
      <c r="E73"/>
      <c r="F73"/>
      <c r="G73"/>
    </row>
    <row r="74" spans="1:9" ht="12" customHeight="1" x14ac:dyDescent="0.25">
      <c r="A74" s="208"/>
      <c r="B74" s="157" t="s">
        <v>48</v>
      </c>
      <c r="C74" s="272">
        <v>18.812596446811483</v>
      </c>
      <c r="D74" s="272">
        <v>15.91693656665881</v>
      </c>
      <c r="E74"/>
      <c r="F74"/>
      <c r="G74"/>
    </row>
    <row r="75" spans="1:9" ht="12" customHeight="1" x14ac:dyDescent="0.25">
      <c r="A75" s="208"/>
      <c r="B75" s="157" t="s">
        <v>49</v>
      </c>
      <c r="C75" s="272">
        <v>4.8512312809434013</v>
      </c>
      <c r="D75" s="272">
        <v>9.6807677420957017</v>
      </c>
      <c r="E75"/>
      <c r="F75"/>
      <c r="G75"/>
    </row>
    <row r="76" spans="1:9" ht="12" customHeight="1" x14ac:dyDescent="0.25">
      <c r="A76" s="208"/>
      <c r="B76" s="157" t="s">
        <v>50</v>
      </c>
      <c r="C76" s="272">
        <v>17.136639731073743</v>
      </c>
      <c r="D76" s="272">
        <v>13.353240264034108</v>
      </c>
      <c r="E76"/>
      <c r="F76"/>
      <c r="G76"/>
    </row>
    <row r="77" spans="1:9" ht="12" customHeight="1" x14ac:dyDescent="0.25">
      <c r="A77" s="208"/>
      <c r="B77" s="157" t="s">
        <v>51</v>
      </c>
      <c r="C77" s="272">
        <v>18.903524695100238</v>
      </c>
      <c r="D77" s="272">
        <v>4.7260896225513784</v>
      </c>
      <c r="E77"/>
      <c r="F77"/>
      <c r="G77"/>
    </row>
    <row r="78" spans="1:9" ht="12" customHeight="1" x14ac:dyDescent="0.25">
      <c r="A78" s="208"/>
      <c r="B78" s="157" t="s">
        <v>52</v>
      </c>
      <c r="C78" s="272">
        <v>11.524429556419989</v>
      </c>
      <c r="D78" s="272">
        <v>1.6041808365599379</v>
      </c>
      <c r="E78"/>
      <c r="F78"/>
      <c r="G78"/>
    </row>
    <row r="79" spans="1:9" ht="12" customHeight="1" x14ac:dyDescent="0.25">
      <c r="A79" s="208"/>
      <c r="B79" s="159" t="s">
        <v>4</v>
      </c>
      <c r="C79" s="272">
        <v>22.283718830203821</v>
      </c>
      <c r="D79" s="272">
        <v>8.0895935893659043</v>
      </c>
      <c r="E79"/>
      <c r="F79"/>
      <c r="G79"/>
    </row>
    <row r="80" spans="1:9" ht="12" customHeight="1" x14ac:dyDescent="0.25">
      <c r="A80" s="208"/>
      <c r="B80" s="157" t="s">
        <v>26</v>
      </c>
      <c r="C80" s="272">
        <v>7.5985450850418159</v>
      </c>
      <c r="D80" s="272">
        <v>13.20097824627398</v>
      </c>
      <c r="E80"/>
      <c r="F80"/>
      <c r="G80"/>
    </row>
    <row r="81" spans="1:7" ht="12" customHeight="1" x14ac:dyDescent="0.25">
      <c r="A81" s="208"/>
      <c r="B81" s="157" t="s">
        <v>53</v>
      </c>
      <c r="C81" s="272">
        <v>8.8453528183985366</v>
      </c>
      <c r="D81" s="272">
        <v>3.8422256801691632</v>
      </c>
      <c r="E81"/>
      <c r="F81"/>
      <c r="G81"/>
    </row>
    <row r="82" spans="1:7" ht="12" customHeight="1" x14ac:dyDescent="0.25">
      <c r="A82" s="208"/>
      <c r="B82" s="157" t="s">
        <v>32</v>
      </c>
      <c r="C82" s="272">
        <v>17.467384581384636</v>
      </c>
      <c r="D82" s="272">
        <v>1.1631348031532869</v>
      </c>
      <c r="E82"/>
      <c r="F82"/>
      <c r="G82"/>
    </row>
    <row r="83" spans="1:7" ht="12" customHeight="1" x14ac:dyDescent="0.25">
      <c r="A83" s="208"/>
      <c r="B83" s="157" t="s">
        <v>54</v>
      </c>
      <c r="C83" s="272">
        <v>3.4094843603295333</v>
      </c>
      <c r="D83" s="272">
        <v>16.767558750380648</v>
      </c>
      <c r="E83"/>
      <c r="F83"/>
      <c r="G83"/>
    </row>
    <row r="84" spans="1:7" ht="12" customHeight="1" x14ac:dyDescent="0.25">
      <c r="C84" s="158">
        <f>AVERAGE(C60:C83)</f>
        <v>9.4811868295413166</v>
      </c>
      <c r="D84" s="158">
        <f>AVERAGE(D60:D83)</f>
        <v>9.6964092081385367</v>
      </c>
    </row>
  </sheetData>
  <sortState ref="B60:D84">
    <sortCondition ref="B60:B84"/>
  </sortState>
  <customSheetViews>
    <customSheetView guid="{B544136C-407E-43E6-9B24-EBD70BB50554}" showGridLines="0"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4" display="http://www.observatorioemigracao.pt/np4/1291"/>
    <hyperlink ref="B36:F36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2" width="54.7109375" style="1" customWidth="1"/>
    <col min="3" max="6" width="12.7109375" style="1" customWidth="1"/>
    <col min="7" max="9" width="12.7109375" style="8" customWidth="1"/>
    <col min="10" max="10" width="8.7109375" style="1"/>
    <col min="20" max="16384" width="8.7109375" style="1"/>
  </cols>
  <sheetData>
    <row r="1" spans="1:9" ht="30" customHeight="1" x14ac:dyDescent="0.25">
      <c r="A1" s="41" t="s">
        <v>0</v>
      </c>
      <c r="B1" s="117" t="s">
        <v>1</v>
      </c>
      <c r="C1" s="97"/>
      <c r="D1" s="97"/>
      <c r="E1" s="97"/>
      <c r="F1" s="97"/>
      <c r="G1" s="9"/>
      <c r="H1" s="9"/>
      <c r="I1" s="62" t="s">
        <v>18</v>
      </c>
    </row>
    <row r="2" spans="1:9" ht="30" customHeight="1" thickBot="1" x14ac:dyDescent="0.3">
      <c r="B2" s="351" t="s">
        <v>162</v>
      </c>
      <c r="C2" s="352"/>
      <c r="D2" s="352"/>
      <c r="E2" s="352"/>
      <c r="F2" s="352"/>
      <c r="G2" s="352"/>
      <c r="H2" s="352"/>
      <c r="I2" s="352"/>
    </row>
    <row r="3" spans="1:9" ht="45" customHeight="1" x14ac:dyDescent="0.25">
      <c r="B3" s="353" t="s">
        <v>33</v>
      </c>
      <c r="C3" s="355" t="s">
        <v>4</v>
      </c>
      <c r="D3" s="357" t="s">
        <v>148</v>
      </c>
      <c r="E3" s="358"/>
      <c r="F3" s="359"/>
      <c r="G3" s="360" t="s">
        <v>149</v>
      </c>
      <c r="H3" s="358"/>
      <c r="I3" s="358"/>
    </row>
    <row r="4" spans="1:9" ht="30" customHeight="1" x14ac:dyDescent="0.25">
      <c r="B4" s="354"/>
      <c r="C4" s="356"/>
      <c r="D4" s="81" t="s">
        <v>26</v>
      </c>
      <c r="E4" s="95" t="s">
        <v>25</v>
      </c>
      <c r="F4" s="98" t="s">
        <v>30</v>
      </c>
      <c r="G4" s="95" t="s">
        <v>31</v>
      </c>
      <c r="H4" s="254" t="s">
        <v>8</v>
      </c>
      <c r="I4" s="96" t="s">
        <v>32</v>
      </c>
    </row>
    <row r="5" spans="1:9" ht="15" customHeight="1" x14ac:dyDescent="0.25">
      <c r="B5" s="85" t="s">
        <v>163</v>
      </c>
      <c r="C5" s="128">
        <v>92.2</v>
      </c>
      <c r="D5" s="129">
        <v>243.6</v>
      </c>
      <c r="E5" s="130">
        <v>41.3</v>
      </c>
      <c r="F5" s="131">
        <v>357.4</v>
      </c>
      <c r="G5" s="138">
        <v>8515.7999999999993</v>
      </c>
      <c r="H5" s="130">
        <v>4</v>
      </c>
      <c r="I5" s="130">
        <v>238.4</v>
      </c>
    </row>
    <row r="6" spans="1:9" ht="15" customHeight="1" x14ac:dyDescent="0.25">
      <c r="B6" s="10" t="s">
        <v>164</v>
      </c>
      <c r="C6" s="132">
        <v>10.3</v>
      </c>
      <c r="D6" s="133">
        <v>65.599999999999994</v>
      </c>
      <c r="E6" s="127">
        <v>8.4</v>
      </c>
      <c r="F6" s="134">
        <v>82.7</v>
      </c>
      <c r="G6" s="139">
        <v>207.7</v>
      </c>
      <c r="H6" s="127">
        <v>539.6</v>
      </c>
      <c r="I6" s="127">
        <v>19.7</v>
      </c>
    </row>
    <row r="7" spans="1:9" ht="15" customHeight="1" x14ac:dyDescent="0.25">
      <c r="B7" s="2" t="s">
        <v>165</v>
      </c>
      <c r="C7" s="135">
        <v>112.7</v>
      </c>
      <c r="D7" s="136">
        <v>271.3</v>
      </c>
      <c r="E7" s="126">
        <v>211.9</v>
      </c>
      <c r="F7" s="137">
        <v>236.9</v>
      </c>
      <c r="G7" s="140">
        <v>24.8</v>
      </c>
      <c r="H7" s="126">
        <v>133.9</v>
      </c>
      <c r="I7" s="126">
        <v>85.6</v>
      </c>
    </row>
    <row r="8" spans="1:9" ht="15" customHeight="1" x14ac:dyDescent="0.25">
      <c r="B8" s="10" t="s">
        <v>166</v>
      </c>
      <c r="C8" s="132">
        <v>64</v>
      </c>
      <c r="D8" s="133">
        <v>82.8</v>
      </c>
      <c r="E8" s="127">
        <v>74</v>
      </c>
      <c r="F8" s="134">
        <v>75.5</v>
      </c>
      <c r="G8" s="139">
        <v>85.9</v>
      </c>
      <c r="H8" s="127">
        <v>66.2</v>
      </c>
      <c r="I8" s="127">
        <v>54.7</v>
      </c>
    </row>
    <row r="9" spans="1:9" ht="15" customHeight="1" x14ac:dyDescent="0.25">
      <c r="B9" s="2" t="s">
        <v>167</v>
      </c>
      <c r="C9" s="135">
        <v>-0.3</v>
      </c>
      <c r="D9" s="136">
        <v>0.8</v>
      </c>
      <c r="E9" s="126">
        <v>1.1000000000000001</v>
      </c>
      <c r="F9" s="137">
        <v>1.2</v>
      </c>
      <c r="G9" s="140">
        <v>0.8</v>
      </c>
      <c r="H9" s="126">
        <v>1.2</v>
      </c>
      <c r="I9" s="126">
        <v>-0.6</v>
      </c>
    </row>
    <row r="10" spans="1:9" ht="15" customHeight="1" x14ac:dyDescent="0.25">
      <c r="B10" s="10" t="s">
        <v>168</v>
      </c>
      <c r="C10" s="132">
        <v>13.9</v>
      </c>
      <c r="D10" s="133">
        <v>17.600000000000001</v>
      </c>
      <c r="E10" s="127">
        <v>14.8</v>
      </c>
      <c r="F10" s="134">
        <v>13.1</v>
      </c>
      <c r="G10" s="139">
        <v>22.1</v>
      </c>
      <c r="H10" s="127">
        <v>30.7</v>
      </c>
      <c r="I10" s="127">
        <v>15.3</v>
      </c>
    </row>
    <row r="11" spans="1:9" ht="15" customHeight="1" x14ac:dyDescent="0.25">
      <c r="B11" s="2" t="s">
        <v>169</v>
      </c>
      <c r="C11" s="135">
        <v>21.1</v>
      </c>
      <c r="D11" s="136">
        <v>18.399999999999999</v>
      </c>
      <c r="E11" s="126">
        <v>18.2</v>
      </c>
      <c r="F11" s="137">
        <v>21.3</v>
      </c>
      <c r="G11" s="140">
        <v>8.1999999999999993</v>
      </c>
      <c r="H11" s="126">
        <v>4.4000000000000004</v>
      </c>
      <c r="I11" s="126">
        <v>17.399999999999999</v>
      </c>
    </row>
    <row r="12" spans="1:9" ht="15" customHeight="1" x14ac:dyDescent="0.25">
      <c r="B12" s="10" t="s">
        <v>170</v>
      </c>
      <c r="C12" s="132">
        <v>1.2</v>
      </c>
      <c r="D12" s="133">
        <v>1.8</v>
      </c>
      <c r="E12" s="127">
        <v>1.5</v>
      </c>
      <c r="F12" s="134">
        <v>1.5</v>
      </c>
      <c r="G12" s="139">
        <v>1.7</v>
      </c>
      <c r="H12" s="127">
        <v>2.4</v>
      </c>
      <c r="I12" s="127">
        <v>1.5</v>
      </c>
    </row>
    <row r="13" spans="1:9" ht="15" customHeight="1" x14ac:dyDescent="0.25">
      <c r="B13" s="2" t="s">
        <v>171</v>
      </c>
      <c r="C13" s="135">
        <v>5.2</v>
      </c>
      <c r="D13" s="136">
        <v>33.9</v>
      </c>
      <c r="E13" s="126">
        <v>4.9000000000000004</v>
      </c>
      <c r="F13" s="137">
        <v>43.3</v>
      </c>
      <c r="G13" s="140">
        <v>108.3</v>
      </c>
      <c r="H13" s="126">
        <v>0.3</v>
      </c>
      <c r="I13" s="126">
        <v>9.3000000000000007</v>
      </c>
    </row>
    <row r="14" spans="1:9" ht="15" customHeight="1" x14ac:dyDescent="0.25">
      <c r="B14" s="10" t="s">
        <v>87</v>
      </c>
      <c r="C14" s="132">
        <v>23.1</v>
      </c>
      <c r="D14" s="133">
        <v>40</v>
      </c>
      <c r="E14" s="127">
        <v>37.6</v>
      </c>
      <c r="F14" s="134">
        <v>27</v>
      </c>
      <c r="G14" s="139" t="s">
        <v>7</v>
      </c>
      <c r="H14" s="127" t="s">
        <v>7</v>
      </c>
      <c r="I14" s="127">
        <v>18.3</v>
      </c>
    </row>
    <row r="15" spans="1:9" ht="15" customHeight="1" x14ac:dyDescent="0.25">
      <c r="B15" s="2" t="s">
        <v>193</v>
      </c>
      <c r="C15" s="135">
        <v>11.2</v>
      </c>
      <c r="D15" s="136">
        <v>4.8</v>
      </c>
      <c r="E15" s="126">
        <v>4.5999999999999996</v>
      </c>
      <c r="F15" s="137">
        <v>4.3</v>
      </c>
      <c r="G15" s="140">
        <v>11.5</v>
      </c>
      <c r="H15" s="126">
        <v>10.5</v>
      </c>
      <c r="I15" s="126">
        <v>6.4</v>
      </c>
    </row>
    <row r="16" spans="1:9" ht="15" customHeight="1" x14ac:dyDescent="0.25">
      <c r="B16" s="10" t="s">
        <v>88</v>
      </c>
      <c r="C16" s="132">
        <v>59.6</v>
      </c>
      <c r="D16" s="133">
        <v>35.700000000000003</v>
      </c>
      <c r="E16" s="127">
        <v>37</v>
      </c>
      <c r="F16" s="134">
        <v>44</v>
      </c>
      <c r="G16" s="139" t="s">
        <v>7</v>
      </c>
      <c r="H16" s="127" t="s">
        <v>7</v>
      </c>
      <c r="I16" s="127">
        <v>41.1</v>
      </c>
    </row>
    <row r="17" spans="1:9" ht="15" customHeight="1" x14ac:dyDescent="0.25">
      <c r="B17" s="2" t="s">
        <v>172</v>
      </c>
      <c r="C17" s="135">
        <v>28.2</v>
      </c>
      <c r="D17" s="136">
        <v>13.3</v>
      </c>
      <c r="E17" s="126">
        <v>8.5</v>
      </c>
      <c r="F17" s="137">
        <v>6.5</v>
      </c>
      <c r="G17" s="140">
        <v>24.6</v>
      </c>
      <c r="H17" s="126">
        <v>17.5</v>
      </c>
      <c r="I17" s="126">
        <v>21.5</v>
      </c>
    </row>
    <row r="18" spans="1:9" ht="15" customHeight="1" x14ac:dyDescent="0.25">
      <c r="B18" s="10" t="s">
        <v>173</v>
      </c>
      <c r="C18" s="132">
        <v>204.6</v>
      </c>
      <c r="D18" s="133">
        <v>2618.9</v>
      </c>
      <c r="E18" s="127">
        <v>659.8</v>
      </c>
      <c r="F18" s="134">
        <v>3466.8</v>
      </c>
      <c r="G18" s="139">
        <v>1796.2</v>
      </c>
      <c r="H18" s="127">
        <v>1617.5</v>
      </c>
      <c r="I18" s="127">
        <v>186.7</v>
      </c>
    </row>
    <row r="19" spans="1:9" ht="15" customHeight="1" x14ac:dyDescent="0.25">
      <c r="B19" s="2" t="s">
        <v>174</v>
      </c>
      <c r="C19" s="135">
        <v>1.4</v>
      </c>
      <c r="D19" s="136">
        <v>1.8</v>
      </c>
      <c r="E19" s="126">
        <v>1.3</v>
      </c>
      <c r="F19" s="137">
        <v>1.9</v>
      </c>
      <c r="G19" s="140">
        <v>-3.6</v>
      </c>
      <c r="H19" s="126">
        <v>3.9</v>
      </c>
      <c r="I19" s="126">
        <v>4.8</v>
      </c>
    </row>
    <row r="20" spans="1:9" ht="15" customHeight="1" x14ac:dyDescent="0.25">
      <c r="B20" s="10" t="s">
        <v>175</v>
      </c>
      <c r="C20" s="132">
        <v>19.8</v>
      </c>
      <c r="D20" s="133">
        <v>39.9</v>
      </c>
      <c r="E20" s="127">
        <v>78.8</v>
      </c>
      <c r="F20" s="134">
        <v>41.9</v>
      </c>
      <c r="G20" s="139">
        <v>8.6</v>
      </c>
      <c r="H20" s="127">
        <v>3</v>
      </c>
      <c r="I20" s="127">
        <v>9.5</v>
      </c>
    </row>
    <row r="21" spans="1:9" ht="15" customHeight="1" x14ac:dyDescent="0.25">
      <c r="B21" s="2" t="s">
        <v>176</v>
      </c>
      <c r="C21" s="135">
        <v>2.9</v>
      </c>
      <c r="D21" s="136">
        <v>3.7</v>
      </c>
      <c r="E21" s="126">
        <v>3.6</v>
      </c>
      <c r="F21" s="137">
        <v>3.2</v>
      </c>
      <c r="G21" s="140">
        <v>13.5</v>
      </c>
      <c r="H21" s="126">
        <v>18.2</v>
      </c>
      <c r="I21" s="126">
        <v>7.7</v>
      </c>
    </row>
    <row r="22" spans="1:9" ht="15" customHeight="1" x14ac:dyDescent="0.25">
      <c r="B22" s="10" t="s">
        <v>178</v>
      </c>
      <c r="C22" s="132">
        <v>8.9</v>
      </c>
      <c r="D22" s="133">
        <v>13.3</v>
      </c>
      <c r="E22" s="127">
        <v>13.4</v>
      </c>
      <c r="F22" s="134">
        <v>13.2</v>
      </c>
      <c r="G22" s="139">
        <v>7.8</v>
      </c>
      <c r="H22" s="127">
        <v>4.8</v>
      </c>
      <c r="I22" s="127">
        <v>10.8</v>
      </c>
    </row>
    <row r="23" spans="1:9" ht="15" customHeight="1" x14ac:dyDescent="0.25">
      <c r="B23" s="2" t="s">
        <v>179</v>
      </c>
      <c r="C23" s="135">
        <v>0.8</v>
      </c>
      <c r="D23" s="136">
        <v>0.9</v>
      </c>
      <c r="E23" s="126">
        <v>0.9</v>
      </c>
      <c r="F23" s="137">
        <v>0.9</v>
      </c>
      <c r="G23" s="140">
        <v>0.8</v>
      </c>
      <c r="H23" s="126">
        <v>0.6</v>
      </c>
      <c r="I23" s="126">
        <v>0.8</v>
      </c>
    </row>
    <row r="24" spans="1:9" ht="12" customHeight="1" thickBot="1" x14ac:dyDescent="0.3">
      <c r="B24" s="80" t="s">
        <v>177</v>
      </c>
      <c r="C24" s="192">
        <v>41</v>
      </c>
      <c r="D24" s="193">
        <v>16</v>
      </c>
      <c r="E24" s="194">
        <v>2</v>
      </c>
      <c r="F24" s="195">
        <v>4</v>
      </c>
      <c r="G24" s="196">
        <v>79</v>
      </c>
      <c r="H24" s="194">
        <v>122</v>
      </c>
      <c r="I24" s="194">
        <v>50</v>
      </c>
    </row>
    <row r="25" spans="1:9" ht="15" customHeight="1" x14ac:dyDescent="0.25">
      <c r="B25" s="3"/>
      <c r="C25" s="3"/>
      <c r="D25" s="3"/>
      <c r="E25" s="3"/>
      <c r="F25" s="3"/>
      <c r="G25" s="4"/>
      <c r="H25" s="4"/>
      <c r="I25" s="4"/>
    </row>
    <row r="26" spans="1:9" ht="15" customHeight="1" x14ac:dyDescent="0.25">
      <c r="A26" s="48" t="s">
        <v>12</v>
      </c>
      <c r="B26" s="361" t="s">
        <v>185</v>
      </c>
      <c r="C26" s="362"/>
      <c r="D26" s="362"/>
      <c r="E26" s="362"/>
      <c r="F26" s="362"/>
      <c r="G26" s="362"/>
      <c r="H26" s="362"/>
      <c r="I26" s="362"/>
    </row>
    <row r="27" spans="1:9" ht="30" customHeight="1" x14ac:dyDescent="0.25">
      <c r="A27" s="48" t="s">
        <v>13</v>
      </c>
      <c r="B27" s="345" t="s">
        <v>180</v>
      </c>
      <c r="C27" s="346"/>
      <c r="D27" s="346"/>
      <c r="E27" s="346"/>
      <c r="F27" s="346"/>
      <c r="G27" s="346"/>
      <c r="H27" s="346"/>
      <c r="I27" s="346"/>
    </row>
    <row r="28" spans="1:9" ht="15" customHeight="1" x14ac:dyDescent="0.25">
      <c r="A28" s="79" t="s">
        <v>11</v>
      </c>
      <c r="B28" s="347" t="s">
        <v>189</v>
      </c>
      <c r="C28" s="348"/>
      <c r="D28" s="348"/>
      <c r="E28" s="348"/>
      <c r="F28" s="348"/>
      <c r="G28" s="348"/>
      <c r="H28" s="348"/>
      <c r="I28" s="348"/>
    </row>
    <row r="29" spans="1:9" ht="15" customHeight="1" x14ac:dyDescent="0.25">
      <c r="A29" s="184" t="s">
        <v>2</v>
      </c>
      <c r="B29" s="349" t="s">
        <v>192</v>
      </c>
      <c r="C29" s="350"/>
      <c r="D29" s="350"/>
      <c r="E29" s="350"/>
      <c r="F29" s="350"/>
      <c r="G29" s="350"/>
      <c r="H29" s="350"/>
      <c r="I29" s="350"/>
    </row>
    <row r="30" spans="1:9" ht="15" customHeight="1" x14ac:dyDescent="0.25">
      <c r="B30"/>
      <c r="C30"/>
      <c r="D30"/>
      <c r="E30"/>
      <c r="F30"/>
      <c r="G30"/>
      <c r="H30"/>
      <c r="I30"/>
    </row>
    <row r="31" spans="1:9" ht="15" customHeight="1" x14ac:dyDescent="0.25">
      <c r="B31"/>
      <c r="C31"/>
      <c r="D31"/>
      <c r="E31"/>
      <c r="F31"/>
      <c r="G31"/>
      <c r="H31"/>
      <c r="I31"/>
    </row>
    <row r="32" spans="1:9" ht="15" customHeight="1" x14ac:dyDescent="0.25">
      <c r="B32" s="343"/>
      <c r="C32" s="344"/>
      <c r="D32" s="344"/>
      <c r="E32" s="344"/>
      <c r="F32" s="344"/>
      <c r="G32" s="344"/>
      <c r="H32"/>
      <c r="I32"/>
    </row>
    <row r="33" spans="2:9" ht="15" customHeight="1" x14ac:dyDescent="0.25">
      <c r="B33"/>
      <c r="C33"/>
      <c r="D33"/>
      <c r="E33"/>
      <c r="F33"/>
      <c r="G33"/>
      <c r="H33"/>
      <c r="I33"/>
    </row>
    <row r="34" spans="2:9" ht="15" customHeight="1" x14ac:dyDescent="0.25"/>
    <row r="35" spans="2:9" ht="15" customHeight="1" x14ac:dyDescent="0.25"/>
    <row r="36" spans="2:9" ht="15" customHeight="1" x14ac:dyDescent="0.25"/>
    <row r="37" spans="2:9" ht="15" customHeight="1" x14ac:dyDescent="0.25"/>
    <row r="38" spans="2:9" ht="15" customHeight="1" x14ac:dyDescent="0.25"/>
    <row r="39" spans="2:9" ht="15" customHeight="1" x14ac:dyDescent="0.25"/>
    <row r="40" spans="2:9" ht="15" customHeight="1" x14ac:dyDescent="0.25"/>
    <row r="41" spans="2:9" ht="15" customHeight="1" x14ac:dyDescent="0.25"/>
    <row r="42" spans="2:9" ht="15" customHeight="1" x14ac:dyDescent="0.25"/>
    <row r="43" spans="2:9" ht="15" customHeight="1" x14ac:dyDescent="0.25"/>
  </sheetData>
  <customSheetViews>
    <customSheetView guid="{B544136C-407E-43E6-9B24-EBD70BB50554}" showGridLines="0" topLeftCell="A7">
      <selection activeCell="B29" sqref="B29:I29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B28" sqref="B28:I28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DC35590C-2B94-4904-B7EE-424B7FEB2A9E}" showGridLines="0" topLeftCell="A7">
      <selection activeCell="B29" sqref="B29:I29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10">
    <mergeCell ref="B32:G32"/>
    <mergeCell ref="B27:I27"/>
    <mergeCell ref="B28:I28"/>
    <mergeCell ref="B29:I29"/>
    <mergeCell ref="B2:I2"/>
    <mergeCell ref="B3:B4"/>
    <mergeCell ref="C3:C4"/>
    <mergeCell ref="D3:F3"/>
    <mergeCell ref="G3:I3"/>
    <mergeCell ref="B26:I26"/>
  </mergeCells>
  <hyperlinks>
    <hyperlink ref="I1" location="Índice!A1" display="[índice Ç]"/>
    <hyperlink ref="B29" r:id="rId4" display="http://www.observatorioemigracao.pt/np4/1291"/>
    <hyperlink ref="B29:I29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2" width="78.7109375" style="1" customWidth="1"/>
    <col min="3" max="5" width="12.7109375" style="8" customWidth="1"/>
    <col min="6" max="7" width="12.7109375" customWidth="1"/>
    <col min="8" max="9" width="12.7109375" style="1" customWidth="1"/>
    <col min="10" max="16384" width="8.7109375" style="1"/>
  </cols>
  <sheetData>
    <row r="1" spans="1:19" ht="30" customHeight="1" x14ac:dyDescent="0.25">
      <c r="A1" s="41" t="s">
        <v>0</v>
      </c>
      <c r="B1" s="117" t="s">
        <v>1</v>
      </c>
      <c r="C1" s="9"/>
      <c r="D1" s="9"/>
      <c r="I1" s="62" t="s">
        <v>18</v>
      </c>
    </row>
    <row r="2" spans="1:19" ht="30" customHeight="1" thickBot="1" x14ac:dyDescent="0.3">
      <c r="B2" s="351" t="s">
        <v>183</v>
      </c>
      <c r="C2" s="363"/>
      <c r="D2" s="363"/>
      <c r="E2" s="363"/>
      <c r="F2" s="364"/>
      <c r="G2" s="364"/>
      <c r="H2" s="364"/>
      <c r="I2" s="364"/>
    </row>
    <row r="3" spans="1:19" ht="45" customHeight="1" x14ac:dyDescent="0.25">
      <c r="B3" s="353" t="s">
        <v>33</v>
      </c>
      <c r="C3" s="355" t="s">
        <v>4</v>
      </c>
      <c r="D3" s="357" t="s">
        <v>148</v>
      </c>
      <c r="E3" s="358"/>
      <c r="F3" s="359"/>
      <c r="G3" s="360" t="s">
        <v>149</v>
      </c>
      <c r="H3" s="358"/>
      <c r="I3" s="358"/>
    </row>
    <row r="4" spans="1:19" ht="30" customHeight="1" x14ac:dyDescent="0.25">
      <c r="B4" s="354"/>
      <c r="C4" s="356"/>
      <c r="D4" s="190" t="s">
        <v>26</v>
      </c>
      <c r="E4" s="191" t="s">
        <v>25</v>
      </c>
      <c r="F4" s="98" t="s">
        <v>30</v>
      </c>
      <c r="G4" s="191" t="s">
        <v>31</v>
      </c>
      <c r="H4" s="254" t="s">
        <v>8</v>
      </c>
      <c r="I4" s="96" t="s">
        <v>32</v>
      </c>
    </row>
    <row r="5" spans="1:19" ht="15" customHeight="1" x14ac:dyDescent="0.25">
      <c r="B5" s="85" t="s">
        <v>98</v>
      </c>
      <c r="C5" s="256">
        <v>2306.3209999999999</v>
      </c>
      <c r="D5" s="257">
        <v>4917.46</v>
      </c>
      <c r="E5" s="258">
        <v>664.55700000000002</v>
      </c>
      <c r="F5" s="259">
        <v>4045.4110000000001</v>
      </c>
      <c r="G5" s="258">
        <v>1544.0239999999999</v>
      </c>
      <c r="H5" s="258">
        <v>165.732</v>
      </c>
      <c r="I5" s="258">
        <v>3408.1179999999999</v>
      </c>
    </row>
    <row r="6" spans="1:19" ht="15" customHeight="1" x14ac:dyDescent="0.25">
      <c r="B6" s="10" t="s">
        <v>97</v>
      </c>
      <c r="C6" s="144">
        <v>22.283718830203821</v>
      </c>
      <c r="D6" s="145">
        <v>7.5985450850418159</v>
      </c>
      <c r="E6" s="139">
        <v>8.0080008068769626</v>
      </c>
      <c r="F6" s="146">
        <v>5.0136125270321825</v>
      </c>
      <c r="G6" s="139">
        <v>0.74286377849054808</v>
      </c>
      <c r="H6" s="139">
        <v>31.840799843228268</v>
      </c>
      <c r="I6" s="139">
        <v>17.467384581384636</v>
      </c>
    </row>
    <row r="7" spans="1:19" ht="15" customHeight="1" x14ac:dyDescent="0.25">
      <c r="B7" s="2" t="s">
        <v>34</v>
      </c>
      <c r="C7" s="141">
        <v>13.082865246168501</v>
      </c>
      <c r="D7" s="142">
        <v>11.655423542047799</v>
      </c>
      <c r="E7" s="140">
        <v>6.6223783055507397</v>
      </c>
      <c r="F7" s="143">
        <v>3.2156926188235602</v>
      </c>
      <c r="G7" s="140">
        <v>1.8664827291510999</v>
      </c>
      <c r="H7" s="140">
        <v>55.469988518160498</v>
      </c>
      <c r="I7" s="140">
        <v>10.2446519284524</v>
      </c>
    </row>
    <row r="8" spans="1:19" ht="15" customHeight="1" x14ac:dyDescent="0.25">
      <c r="B8" s="10" t="s">
        <v>96</v>
      </c>
      <c r="C8" s="260">
        <v>837.25699999999995</v>
      </c>
      <c r="D8" s="261">
        <v>8543.1200000000008</v>
      </c>
      <c r="E8" s="262">
        <v>2438.7020000000002</v>
      </c>
      <c r="F8" s="263">
        <v>12005.69</v>
      </c>
      <c r="G8" s="262">
        <v>713.56799999999998</v>
      </c>
      <c r="H8" s="262">
        <v>14.923999999999999</v>
      </c>
      <c r="I8" s="262">
        <v>226.94300000000001</v>
      </c>
    </row>
    <row r="9" spans="1:19" ht="15" customHeight="1" x14ac:dyDescent="0.25">
      <c r="B9" s="2" t="s">
        <v>95</v>
      </c>
      <c r="C9" s="141">
        <v>8.0895935893659043</v>
      </c>
      <c r="D9" s="142">
        <v>13.20097824627398</v>
      </c>
      <c r="E9" s="140">
        <v>29.386685541996343</v>
      </c>
      <c r="F9" s="143">
        <v>14.87905129532327</v>
      </c>
      <c r="G9" s="140">
        <v>0.3433132002416695</v>
      </c>
      <c r="H9" s="140">
        <v>2.8672320183207751</v>
      </c>
      <c r="I9" s="140">
        <v>1.1631348031532869</v>
      </c>
    </row>
    <row r="10" spans="1:19" ht="15" customHeight="1" x14ac:dyDescent="0.25">
      <c r="A10" s="30"/>
      <c r="B10" s="10" t="s">
        <v>184</v>
      </c>
      <c r="C10" s="260">
        <v>4378</v>
      </c>
      <c r="D10" s="261">
        <v>4565</v>
      </c>
      <c r="E10" s="262">
        <v>2494</v>
      </c>
      <c r="F10" s="263">
        <v>16683</v>
      </c>
      <c r="G10" s="262">
        <v>2740</v>
      </c>
      <c r="H10" s="262">
        <v>221</v>
      </c>
      <c r="I10" s="262">
        <v>3484</v>
      </c>
    </row>
    <row r="11" spans="1:19" ht="15" customHeight="1" x14ac:dyDescent="0.25">
      <c r="A11" s="30"/>
      <c r="B11" s="2" t="s">
        <v>186</v>
      </c>
      <c r="C11" s="141">
        <v>2.1</v>
      </c>
      <c r="D11" s="142">
        <v>0.17430089123183257</v>
      </c>
      <c r="E11" s="140">
        <v>0.37791262091749073</v>
      </c>
      <c r="F11" s="143">
        <v>0.48123314724129618</v>
      </c>
      <c r="G11" s="140">
        <v>0.15253351446406091</v>
      </c>
      <c r="H11" s="140">
        <v>13.645850923873908</v>
      </c>
      <c r="I11" s="140">
        <v>1.8663143005539946</v>
      </c>
    </row>
    <row r="12" spans="1:19" ht="15" customHeight="1" thickBot="1" x14ac:dyDescent="0.3">
      <c r="A12" s="30"/>
      <c r="B12" s="80" t="s">
        <v>181</v>
      </c>
      <c r="C12" s="264">
        <v>2366</v>
      </c>
      <c r="D12" s="265">
        <v>25402</v>
      </c>
      <c r="E12" s="196">
        <v>8846</v>
      </c>
      <c r="F12" s="266">
        <v>23204</v>
      </c>
      <c r="G12" s="196">
        <v>1649</v>
      </c>
      <c r="H12" s="196">
        <v>28</v>
      </c>
      <c r="I12" s="196">
        <v>560</v>
      </c>
    </row>
    <row r="13" spans="1:19" ht="15" customHeight="1" x14ac:dyDescent="0.25">
      <c r="B13" s="3"/>
      <c r="C13" s="3"/>
      <c r="D13" s="3"/>
      <c r="E13" s="3"/>
      <c r="F13" s="3"/>
      <c r="G13" s="4"/>
      <c r="H13" s="4"/>
      <c r="I13" s="4"/>
    </row>
    <row r="14" spans="1:19" ht="15" customHeight="1" x14ac:dyDescent="0.25">
      <c r="A14" s="48" t="s">
        <v>12</v>
      </c>
      <c r="B14" s="361" t="s">
        <v>185</v>
      </c>
      <c r="C14" s="362"/>
      <c r="D14" s="362"/>
      <c r="E14" s="362"/>
      <c r="F14" s="362"/>
      <c r="G14" s="362"/>
      <c r="H14" s="362"/>
      <c r="I14" s="362"/>
      <c r="K14"/>
      <c r="L14"/>
      <c r="M14"/>
      <c r="N14"/>
      <c r="O14"/>
      <c r="P14"/>
      <c r="Q14"/>
      <c r="R14"/>
      <c r="S14"/>
    </row>
    <row r="15" spans="1:19" ht="45" customHeight="1" x14ac:dyDescent="0.25">
      <c r="A15" s="48" t="s">
        <v>13</v>
      </c>
      <c r="B15" s="365" t="s">
        <v>182</v>
      </c>
      <c r="C15" s="366"/>
      <c r="D15" s="366"/>
      <c r="E15" s="366"/>
      <c r="F15" s="366"/>
      <c r="G15" s="366"/>
      <c r="H15" s="366"/>
      <c r="I15" s="366"/>
    </row>
    <row r="16" spans="1:19" ht="15" customHeight="1" x14ac:dyDescent="0.25">
      <c r="A16" s="79" t="s">
        <v>11</v>
      </c>
      <c r="B16" s="367" t="s">
        <v>189</v>
      </c>
      <c r="C16" s="368"/>
      <c r="D16" s="368"/>
      <c r="E16" s="368"/>
      <c r="F16" s="368"/>
      <c r="G16" s="368"/>
      <c r="H16" s="368"/>
      <c r="I16" s="368"/>
    </row>
    <row r="17" spans="1:17" ht="15" customHeight="1" x14ac:dyDescent="0.25">
      <c r="A17" s="184" t="s">
        <v>2</v>
      </c>
      <c r="B17" s="369" t="s">
        <v>192</v>
      </c>
      <c r="C17" s="370"/>
      <c r="D17" s="370"/>
      <c r="E17" s="370"/>
      <c r="F17" s="370"/>
      <c r="G17" s="370"/>
      <c r="H17" s="370"/>
      <c r="I17" s="370"/>
    </row>
    <row r="18" spans="1:17" ht="15" customHeight="1" x14ac:dyDescent="0.25">
      <c r="H18"/>
    </row>
    <row r="19" spans="1:17" ht="15" customHeight="1" x14ac:dyDescent="0.25">
      <c r="A19"/>
      <c r="B19"/>
      <c r="C19"/>
      <c r="D19"/>
      <c r="E19"/>
      <c r="H19"/>
      <c r="K19"/>
      <c r="L19"/>
      <c r="M19"/>
      <c r="N19"/>
      <c r="O19"/>
      <c r="P19"/>
      <c r="Q19"/>
    </row>
    <row r="20" spans="1:17" ht="12" customHeight="1" x14ac:dyDescent="0.25">
      <c r="A20"/>
      <c r="B20"/>
      <c r="C20"/>
      <c r="D20"/>
      <c r="E20"/>
      <c r="H20"/>
    </row>
    <row r="21" spans="1:17" ht="12" customHeight="1" x14ac:dyDescent="0.25">
      <c r="H21"/>
    </row>
    <row r="22" spans="1:17" ht="12" customHeight="1" x14ac:dyDescent="0.25">
      <c r="H22"/>
    </row>
    <row r="23" spans="1:17" ht="12" customHeight="1" x14ac:dyDescent="0.25">
      <c r="H23"/>
    </row>
    <row r="24" spans="1:17" ht="12" customHeight="1" x14ac:dyDescent="0.25">
      <c r="B24" s="255"/>
      <c r="H24"/>
    </row>
    <row r="25" spans="1:17" ht="12" customHeight="1" x14ac:dyDescent="0.25">
      <c r="H25"/>
    </row>
    <row r="26" spans="1:17" ht="12" customHeight="1" x14ac:dyDescent="0.25">
      <c r="H26"/>
    </row>
    <row r="27" spans="1:17" ht="12" customHeight="1" x14ac:dyDescent="0.25">
      <c r="H27"/>
    </row>
    <row r="28" spans="1:17" ht="12" customHeight="1" x14ac:dyDescent="0.25">
      <c r="H28"/>
    </row>
    <row r="29" spans="1:17" ht="12" customHeight="1" x14ac:dyDescent="0.25">
      <c r="H29"/>
    </row>
    <row r="30" spans="1:17" ht="12" customHeight="1" x14ac:dyDescent="0.25">
      <c r="H30"/>
    </row>
  </sheetData>
  <customSheetViews>
    <customSheetView guid="{B544136C-407E-43E6-9B24-EBD70BB50554}" showGridLines="0">
      <selection activeCell="I1" sqref="I1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B20" sqref="B2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DC35590C-2B94-4904-B7EE-424B7FEB2A9E}" showGridLines="0">
      <selection activeCell="I1" sqref="I1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9">
    <mergeCell ref="B2:I2"/>
    <mergeCell ref="G3:I3"/>
    <mergeCell ref="B15:I15"/>
    <mergeCell ref="B16:I16"/>
    <mergeCell ref="B17:I17"/>
    <mergeCell ref="B3:B4"/>
    <mergeCell ref="C3:C4"/>
    <mergeCell ref="D3:F3"/>
    <mergeCell ref="B14:I14"/>
  </mergeCells>
  <hyperlinks>
    <hyperlink ref="I1" location="Índice!A1" display="[índice Ç]"/>
    <hyperlink ref="B17" r:id="rId4" display="http://www.observatorioemigracao.pt/np4/1291"/>
    <hyperlink ref="B17:I17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zoomScaleNormal="100" workbookViewId="0">
      <selection activeCell="H1" sqref="H1:I1"/>
    </sheetView>
  </sheetViews>
  <sheetFormatPr defaultColWidth="8.7109375" defaultRowHeight="12" customHeight="1" x14ac:dyDescent="0.25"/>
  <cols>
    <col min="1" max="1" width="12.7109375" style="1" customWidth="1"/>
    <col min="2" max="2" width="8.7109375" style="1" customWidth="1"/>
    <col min="3" max="5" width="16.7109375" style="8" customWidth="1"/>
    <col min="6" max="6" width="12.7109375" style="8" customWidth="1"/>
    <col min="7" max="7" width="4.7109375" style="1" customWidth="1"/>
    <col min="8" max="8" width="12.7109375" style="1" customWidth="1"/>
    <col min="9" max="9" width="4.7109375" style="1" customWidth="1"/>
    <col min="10" max="10" width="8.7109375" style="1"/>
    <col min="14" max="16384" width="8.7109375" style="1"/>
  </cols>
  <sheetData>
    <row r="1" spans="1:18" ht="30" customHeight="1" x14ac:dyDescent="0.25">
      <c r="A1" s="41" t="s">
        <v>0</v>
      </c>
      <c r="B1" s="117" t="s">
        <v>1</v>
      </c>
      <c r="C1" s="99"/>
      <c r="D1" s="9"/>
      <c r="E1" s="9"/>
      <c r="F1" s="9"/>
      <c r="G1" s="277"/>
      <c r="H1" s="371" t="s">
        <v>18</v>
      </c>
      <c r="I1" s="371"/>
      <c r="K1" s="1"/>
      <c r="N1"/>
    </row>
    <row r="2" spans="1:18" s="24" customFormat="1" ht="30" customHeight="1" thickBot="1" x14ac:dyDescent="0.3">
      <c r="B2" s="351" t="s">
        <v>187</v>
      </c>
      <c r="C2" s="383"/>
      <c r="D2" s="383"/>
      <c r="E2" s="383"/>
      <c r="F2" s="383"/>
      <c r="K2"/>
      <c r="L2"/>
      <c r="M2"/>
    </row>
    <row r="3" spans="1:18" s="24" customFormat="1" ht="30" customHeight="1" x14ac:dyDescent="0.25">
      <c r="B3" s="387" t="s">
        <v>15</v>
      </c>
      <c r="C3" s="360" t="s">
        <v>13</v>
      </c>
      <c r="D3" s="378"/>
      <c r="E3" s="378"/>
      <c r="F3" s="378"/>
      <c r="G3" s="379"/>
      <c r="H3" s="380"/>
      <c r="I3" s="380"/>
      <c r="K3"/>
      <c r="L3"/>
      <c r="M3"/>
    </row>
    <row r="4" spans="1:18" ht="30" customHeight="1" x14ac:dyDescent="0.25">
      <c r="B4" s="388"/>
      <c r="C4" s="384" t="s">
        <v>14</v>
      </c>
      <c r="D4" s="385"/>
      <c r="E4" s="386"/>
      <c r="F4" s="372" t="s">
        <v>147</v>
      </c>
      <c r="G4" s="368"/>
      <c r="H4" s="368"/>
      <c r="I4" s="368"/>
      <c r="N4"/>
      <c r="O4"/>
      <c r="P4"/>
      <c r="Q4"/>
      <c r="R4"/>
    </row>
    <row r="5" spans="1:18" ht="30" customHeight="1" x14ac:dyDescent="0.25">
      <c r="B5" s="389"/>
      <c r="C5" s="89" t="s">
        <v>3</v>
      </c>
      <c r="D5" s="167" t="s">
        <v>16</v>
      </c>
      <c r="E5" s="90" t="s">
        <v>17</v>
      </c>
      <c r="F5" s="373" t="s">
        <v>190</v>
      </c>
      <c r="G5" s="374"/>
      <c r="H5" s="375" t="s">
        <v>194</v>
      </c>
      <c r="I5" s="375"/>
      <c r="N5"/>
      <c r="O5"/>
      <c r="P5"/>
      <c r="Q5"/>
      <c r="R5"/>
    </row>
    <row r="6" spans="1:18" ht="15" customHeight="1" x14ac:dyDescent="0.25">
      <c r="B6" s="86">
        <v>2001</v>
      </c>
      <c r="C6" s="163">
        <f>D6+E6</f>
        <v>20589</v>
      </c>
      <c r="D6" s="160">
        <v>5762</v>
      </c>
      <c r="E6" s="164">
        <v>14827</v>
      </c>
      <c r="F6" s="309">
        <v>45000</v>
      </c>
      <c r="G6" s="310"/>
      <c r="H6" s="309">
        <v>40000</v>
      </c>
      <c r="I6" s="318" t="s">
        <v>191</v>
      </c>
      <c r="N6"/>
      <c r="O6"/>
      <c r="P6"/>
      <c r="Q6"/>
      <c r="R6"/>
    </row>
    <row r="7" spans="1:18" ht="15" customHeight="1" x14ac:dyDescent="0.25">
      <c r="B7" s="87">
        <v>2002</v>
      </c>
      <c r="C7" s="88">
        <f>D7+E7</f>
        <v>27358</v>
      </c>
      <c r="D7" s="161">
        <v>8813</v>
      </c>
      <c r="E7" s="165">
        <v>18545</v>
      </c>
      <c r="F7" s="311">
        <v>50000</v>
      </c>
      <c r="G7" s="312"/>
      <c r="H7" s="311">
        <v>50000</v>
      </c>
      <c r="I7" s="314"/>
      <c r="N7"/>
      <c r="O7"/>
      <c r="P7"/>
      <c r="Q7"/>
      <c r="R7"/>
    </row>
    <row r="8" spans="1:18" ht="15" customHeight="1" x14ac:dyDescent="0.25">
      <c r="B8" s="67">
        <v>2003</v>
      </c>
      <c r="C8" s="74">
        <f>D8+E8</f>
        <v>27008</v>
      </c>
      <c r="D8" s="162">
        <v>6687</v>
      </c>
      <c r="E8" s="166">
        <v>20321</v>
      </c>
      <c r="F8" s="313">
        <v>60000</v>
      </c>
      <c r="G8" s="310"/>
      <c r="H8" s="313">
        <v>60000</v>
      </c>
      <c r="I8" s="318"/>
      <c r="N8"/>
      <c r="O8"/>
      <c r="P8"/>
      <c r="Q8"/>
      <c r="R8"/>
    </row>
    <row r="9" spans="1:18" ht="15" customHeight="1" x14ac:dyDescent="0.25">
      <c r="B9" s="87">
        <v>2004</v>
      </c>
      <c r="C9" s="88" t="s">
        <v>7</v>
      </c>
      <c r="D9" s="161">
        <v>6757</v>
      </c>
      <c r="E9" s="165" t="s">
        <v>7</v>
      </c>
      <c r="F9" s="311">
        <v>70000</v>
      </c>
      <c r="G9" s="312"/>
      <c r="H9" s="311">
        <v>70000</v>
      </c>
      <c r="I9" s="314"/>
      <c r="N9"/>
      <c r="O9"/>
      <c r="P9"/>
      <c r="Q9"/>
      <c r="R9"/>
    </row>
    <row r="10" spans="1:18" ht="15" customHeight="1" x14ac:dyDescent="0.25">
      <c r="B10" s="67">
        <v>2005</v>
      </c>
      <c r="C10" s="74" t="s">
        <v>7</v>
      </c>
      <c r="D10" s="162">
        <v>6360</v>
      </c>
      <c r="E10" s="166" t="s">
        <v>7</v>
      </c>
      <c r="F10" s="313">
        <v>65000</v>
      </c>
      <c r="G10" s="310"/>
      <c r="H10" s="313">
        <v>75000</v>
      </c>
      <c r="I10" s="318" t="s">
        <v>191</v>
      </c>
      <c r="N10"/>
      <c r="O10"/>
      <c r="P10"/>
      <c r="Q10"/>
      <c r="R10"/>
    </row>
    <row r="11" spans="1:18" ht="15" customHeight="1" x14ac:dyDescent="0.25">
      <c r="B11" s="87">
        <v>2006</v>
      </c>
      <c r="C11" s="88" t="s">
        <v>7</v>
      </c>
      <c r="D11" s="161">
        <v>5600</v>
      </c>
      <c r="E11" s="165" t="s">
        <v>7</v>
      </c>
      <c r="F11" s="311">
        <v>75000</v>
      </c>
      <c r="G11" s="312"/>
      <c r="H11" s="311">
        <v>80000</v>
      </c>
      <c r="I11" s="314" t="s">
        <v>191</v>
      </c>
      <c r="N11"/>
      <c r="O11"/>
      <c r="P11"/>
      <c r="Q11"/>
      <c r="R11"/>
    </row>
    <row r="12" spans="1:18" ht="15" customHeight="1" x14ac:dyDescent="0.25">
      <c r="B12" s="67">
        <v>2007</v>
      </c>
      <c r="C12" s="74" t="s">
        <v>7</v>
      </c>
      <c r="D12" s="162">
        <v>7890</v>
      </c>
      <c r="E12" s="166" t="s">
        <v>7</v>
      </c>
      <c r="F12" s="313">
        <v>90000</v>
      </c>
      <c r="G12" s="310"/>
      <c r="H12" s="313">
        <v>90000</v>
      </c>
      <c r="I12" s="318"/>
      <c r="N12"/>
      <c r="O12"/>
      <c r="P12"/>
      <c r="Q12"/>
      <c r="R12"/>
    </row>
    <row r="13" spans="1:18" ht="15" customHeight="1" x14ac:dyDescent="0.25">
      <c r="B13" s="87">
        <v>2008</v>
      </c>
      <c r="C13" s="88" t="s">
        <v>7</v>
      </c>
      <c r="D13" s="161">
        <v>20357</v>
      </c>
      <c r="E13" s="165" t="s">
        <v>7</v>
      </c>
      <c r="F13" s="311">
        <v>85000</v>
      </c>
      <c r="G13" s="312"/>
      <c r="H13" s="311">
        <v>85000</v>
      </c>
      <c r="I13" s="314"/>
      <c r="N13"/>
      <c r="O13"/>
      <c r="P13"/>
      <c r="Q13"/>
      <c r="R13"/>
    </row>
    <row r="14" spans="1:18" ht="15" customHeight="1" x14ac:dyDescent="0.25">
      <c r="B14" s="67">
        <v>2009</v>
      </c>
      <c r="C14" s="74" t="s">
        <v>7</v>
      </c>
      <c r="D14" s="162">
        <v>16899</v>
      </c>
      <c r="E14" s="166" t="s">
        <v>7</v>
      </c>
      <c r="F14" s="313">
        <v>75000</v>
      </c>
      <c r="G14" s="310"/>
      <c r="H14" s="313">
        <v>75000</v>
      </c>
      <c r="I14" s="318"/>
      <c r="J14"/>
      <c r="N14"/>
      <c r="O14"/>
      <c r="P14"/>
      <c r="Q14"/>
      <c r="R14"/>
    </row>
    <row r="15" spans="1:18" ht="15" customHeight="1" x14ac:dyDescent="0.25">
      <c r="B15" s="87">
        <v>2010</v>
      </c>
      <c r="C15" s="88" t="s">
        <v>7</v>
      </c>
      <c r="D15" s="161">
        <v>23760</v>
      </c>
      <c r="E15" s="165" t="s">
        <v>7</v>
      </c>
      <c r="F15" s="311">
        <v>70000</v>
      </c>
      <c r="G15" s="312"/>
      <c r="H15" s="311">
        <v>70000</v>
      </c>
      <c r="I15" s="314"/>
      <c r="J15"/>
      <c r="N15"/>
      <c r="O15"/>
      <c r="P15"/>
      <c r="Q15"/>
      <c r="R15"/>
    </row>
    <row r="16" spans="1:18" ht="15" customHeight="1" x14ac:dyDescent="0.25">
      <c r="B16" s="67">
        <v>2011</v>
      </c>
      <c r="C16" s="74">
        <f>D16+E16</f>
        <v>100978</v>
      </c>
      <c r="D16" s="162">
        <v>43998</v>
      </c>
      <c r="E16" s="166">
        <v>56980</v>
      </c>
      <c r="F16" s="313">
        <v>85000</v>
      </c>
      <c r="G16" s="310"/>
      <c r="H16" s="313">
        <v>80000</v>
      </c>
      <c r="I16" s="318" t="s">
        <v>191</v>
      </c>
      <c r="J16"/>
      <c r="N16"/>
      <c r="O16"/>
      <c r="P16"/>
      <c r="Q16"/>
      <c r="R16"/>
    </row>
    <row r="17" spans="1:18" ht="15" customHeight="1" x14ac:dyDescent="0.25">
      <c r="B17" s="87">
        <v>2012</v>
      </c>
      <c r="C17" s="88">
        <f>D17+E17</f>
        <v>121418</v>
      </c>
      <c r="D17" s="161">
        <v>51958</v>
      </c>
      <c r="E17" s="165">
        <v>69460</v>
      </c>
      <c r="F17" s="311">
        <v>105000</v>
      </c>
      <c r="G17" s="312"/>
      <c r="H17" s="311">
        <v>95000</v>
      </c>
      <c r="I17" s="314" t="s">
        <v>191</v>
      </c>
      <c r="J17"/>
      <c r="N17"/>
      <c r="O17"/>
      <c r="P17"/>
      <c r="Q17"/>
      <c r="R17"/>
    </row>
    <row r="18" spans="1:18" ht="15" customHeight="1" x14ac:dyDescent="0.25">
      <c r="B18" s="67">
        <v>2013</v>
      </c>
      <c r="C18" s="74">
        <f>D18+E18</f>
        <v>128108</v>
      </c>
      <c r="D18" s="162">
        <v>53786</v>
      </c>
      <c r="E18" s="166">
        <v>74322</v>
      </c>
      <c r="F18" s="313">
        <v>120000</v>
      </c>
      <c r="G18" s="310"/>
      <c r="H18" s="313">
        <v>110000</v>
      </c>
      <c r="I18" s="318" t="s">
        <v>191</v>
      </c>
      <c r="J18"/>
      <c r="N18"/>
      <c r="O18"/>
      <c r="P18"/>
      <c r="Q18"/>
      <c r="R18"/>
    </row>
    <row r="19" spans="1:18" ht="15" customHeight="1" x14ac:dyDescent="0.25">
      <c r="B19" s="222">
        <v>2014</v>
      </c>
      <c r="C19" s="223">
        <f>D19+E19</f>
        <v>134624</v>
      </c>
      <c r="D19" s="224">
        <v>49572</v>
      </c>
      <c r="E19" s="225">
        <v>85052</v>
      </c>
      <c r="F19" s="311">
        <v>115000</v>
      </c>
      <c r="G19" s="314"/>
      <c r="H19" s="311">
        <v>110000</v>
      </c>
      <c r="I19" s="314" t="s">
        <v>191</v>
      </c>
      <c r="J19"/>
      <c r="N19"/>
      <c r="O19"/>
      <c r="P19"/>
      <c r="Q19"/>
      <c r="R19"/>
    </row>
    <row r="20" spans="1:18" ht="15" customHeight="1" x14ac:dyDescent="0.25">
      <c r="B20" s="67">
        <v>2015</v>
      </c>
      <c r="C20" s="74">
        <v>101203</v>
      </c>
      <c r="D20" s="162">
        <v>40377</v>
      </c>
      <c r="E20" s="166">
        <v>60826</v>
      </c>
      <c r="F20" s="313">
        <v>110000</v>
      </c>
      <c r="G20" s="310" t="s">
        <v>92</v>
      </c>
      <c r="H20" s="313" t="s">
        <v>7</v>
      </c>
      <c r="I20" s="310"/>
      <c r="J20"/>
      <c r="N20"/>
      <c r="O20"/>
      <c r="P20"/>
      <c r="Q20"/>
      <c r="R20"/>
    </row>
    <row r="21" spans="1:18" ht="15" customHeight="1" thickBot="1" x14ac:dyDescent="0.3">
      <c r="B21" s="304">
        <v>2016</v>
      </c>
      <c r="C21" s="305">
        <v>97151</v>
      </c>
      <c r="D21" s="306">
        <v>38273</v>
      </c>
      <c r="E21" s="307">
        <v>58878</v>
      </c>
      <c r="F21" s="315">
        <v>100000</v>
      </c>
      <c r="G21" s="316" t="s">
        <v>92</v>
      </c>
      <c r="H21" s="317" t="s">
        <v>7</v>
      </c>
      <c r="I21" s="316"/>
      <c r="J21"/>
      <c r="N21"/>
      <c r="O21"/>
      <c r="P21"/>
      <c r="Q21"/>
      <c r="R21"/>
    </row>
    <row r="22" spans="1:18" ht="15" customHeight="1" x14ac:dyDescent="0.25">
      <c r="B22" s="87"/>
      <c r="C22" s="161"/>
      <c r="D22" s="161"/>
      <c r="E22" s="161"/>
      <c r="F22" s="226"/>
      <c r="I22"/>
      <c r="J22"/>
      <c r="N22"/>
      <c r="O22"/>
      <c r="P22"/>
      <c r="Q22"/>
      <c r="R22"/>
    </row>
    <row r="23" spans="1:18" s="183" customFormat="1" ht="15" customHeight="1" x14ac:dyDescent="0.25">
      <c r="A23" s="48" t="s">
        <v>12</v>
      </c>
      <c r="B23" s="382" t="s">
        <v>195</v>
      </c>
      <c r="C23" s="366"/>
      <c r="D23" s="366"/>
      <c r="E23" s="366"/>
      <c r="F23" s="366"/>
      <c r="G23" s="366"/>
      <c r="K23"/>
      <c r="L23"/>
      <c r="M23"/>
    </row>
    <row r="24" spans="1:18" ht="60" customHeight="1" x14ac:dyDescent="0.25">
      <c r="A24" s="48" t="s">
        <v>13</v>
      </c>
      <c r="B24" s="365" t="s">
        <v>36</v>
      </c>
      <c r="C24" s="376"/>
      <c r="D24" s="376"/>
      <c r="E24" s="376"/>
      <c r="F24" s="376"/>
      <c r="G24" s="366"/>
      <c r="H24" s="377"/>
      <c r="I24" s="377"/>
    </row>
    <row r="25" spans="1:18" ht="15" customHeight="1" x14ac:dyDescent="0.25">
      <c r="A25" s="79" t="s">
        <v>11</v>
      </c>
      <c r="B25" s="381" t="s">
        <v>189</v>
      </c>
      <c r="C25" s="366"/>
      <c r="D25" s="366"/>
      <c r="E25" s="366"/>
      <c r="F25" s="366"/>
      <c r="G25" s="366"/>
    </row>
    <row r="26" spans="1:18" ht="15" customHeight="1" x14ac:dyDescent="0.25">
      <c r="A26" s="184" t="s">
        <v>2</v>
      </c>
      <c r="B26" s="369" t="s">
        <v>192</v>
      </c>
      <c r="C26" s="370"/>
      <c r="D26" s="370"/>
      <c r="E26" s="370"/>
      <c r="F26" s="370"/>
      <c r="G26" s="370"/>
    </row>
    <row r="27" spans="1:18" ht="15" customHeight="1" x14ac:dyDescent="0.25"/>
    <row r="28" spans="1:18" ht="15" customHeight="1" x14ac:dyDescent="0.25"/>
    <row r="29" spans="1:18" ht="15" customHeight="1" x14ac:dyDescent="0.25"/>
    <row r="30" spans="1:18" ht="15" customHeight="1" x14ac:dyDescent="0.25"/>
    <row r="31" spans="1:18" ht="15" customHeight="1" x14ac:dyDescent="0.25"/>
  </sheetData>
  <customSheetViews>
    <customSheetView guid="{B544136C-407E-43E6-9B24-EBD70BB50554}" showGridLines="0" topLeftCell="A4">
      <selection activeCell="B26" sqref="B26:G26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D9" sqref="D9:D1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DC35590C-2B94-4904-B7EE-424B7FEB2A9E}" showGridLines="0">
      <selection activeCell="B23" sqref="B23:G23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12">
    <mergeCell ref="B25:G25"/>
    <mergeCell ref="B26:G26"/>
    <mergeCell ref="B23:G23"/>
    <mergeCell ref="B2:F2"/>
    <mergeCell ref="C4:E4"/>
    <mergeCell ref="B3:B5"/>
    <mergeCell ref="H1:I1"/>
    <mergeCell ref="F4:I4"/>
    <mergeCell ref="F5:G5"/>
    <mergeCell ref="H5:I5"/>
    <mergeCell ref="B24:I24"/>
    <mergeCell ref="C3:I3"/>
  </mergeCells>
  <hyperlinks>
    <hyperlink ref="B26" r:id="rId4" display="http://www.observatorioemigracao.pt/np4/1291"/>
    <hyperlink ref="H1" location="Índice!A1" display="[índice Ç]"/>
    <hyperlink ref="B26:G26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showGridLines="0" workbookViewId="0">
      <selection activeCell="J1" sqref="J1"/>
    </sheetView>
  </sheetViews>
  <sheetFormatPr defaultRowHeight="15" x14ac:dyDescent="0.25"/>
  <cols>
    <col min="1" max="1" width="12.7109375" customWidth="1"/>
    <col min="2" max="2" width="8.7109375" customWidth="1"/>
    <col min="3" max="9" width="12.7109375" customWidth="1"/>
    <col min="10" max="10" width="12.7109375" style="45" customWidth="1"/>
  </cols>
  <sheetData>
    <row r="1" spans="1:29" s="30" customFormat="1" ht="30" customHeight="1" x14ac:dyDescent="0.25">
      <c r="A1" s="40" t="s">
        <v>0</v>
      </c>
      <c r="B1" s="116" t="s">
        <v>1</v>
      </c>
      <c r="C1" s="115"/>
      <c r="D1" s="115"/>
      <c r="E1" s="115"/>
      <c r="F1" s="115"/>
      <c r="G1" s="115"/>
      <c r="H1" s="115"/>
      <c r="I1" s="115"/>
      <c r="J1" s="62" t="s">
        <v>18</v>
      </c>
      <c r="M1"/>
    </row>
    <row r="2" spans="1:29" s="30" customFormat="1" ht="45" customHeight="1" thickBot="1" x14ac:dyDescent="0.3">
      <c r="B2" s="390" t="s">
        <v>109</v>
      </c>
      <c r="C2" s="391"/>
      <c r="D2" s="391"/>
      <c r="E2" s="391"/>
      <c r="F2" s="391"/>
      <c r="G2" s="391"/>
      <c r="H2" s="391"/>
      <c r="I2" s="391"/>
      <c r="J2" s="391"/>
      <c r="M2"/>
    </row>
    <row r="3" spans="1:29" s="30" customFormat="1" ht="30" customHeight="1" x14ac:dyDescent="0.25">
      <c r="B3" s="398" t="s">
        <v>15</v>
      </c>
      <c r="C3" s="396" t="s">
        <v>3</v>
      </c>
      <c r="D3" s="397"/>
      <c r="E3" s="400" t="s">
        <v>84</v>
      </c>
      <c r="F3" s="401"/>
      <c r="G3" s="400" t="s">
        <v>85</v>
      </c>
      <c r="H3" s="402"/>
      <c r="I3" s="403" t="s">
        <v>86</v>
      </c>
      <c r="J3" s="401"/>
      <c r="M3"/>
    </row>
    <row r="4" spans="1:29" s="30" customFormat="1" ht="30" customHeight="1" x14ac:dyDescent="0.25">
      <c r="B4" s="399"/>
      <c r="C4" s="122" t="s">
        <v>19</v>
      </c>
      <c r="D4" s="123" t="s">
        <v>20</v>
      </c>
      <c r="E4" s="122" t="s">
        <v>19</v>
      </c>
      <c r="F4" s="123" t="s">
        <v>20</v>
      </c>
      <c r="G4" s="122" t="s">
        <v>19</v>
      </c>
      <c r="H4" s="123" t="s">
        <v>20</v>
      </c>
      <c r="I4" s="124" t="s">
        <v>19</v>
      </c>
      <c r="J4" s="125" t="s">
        <v>20</v>
      </c>
      <c r="M4"/>
    </row>
    <row r="5" spans="1:29" s="47" customFormat="1" ht="15" customHeight="1" x14ac:dyDescent="0.25">
      <c r="A5" s="46"/>
      <c r="B5" s="227">
        <v>1990</v>
      </c>
      <c r="C5" s="228">
        <v>2060790</v>
      </c>
      <c r="D5" s="229">
        <f>C5/$C5*100</f>
        <v>100</v>
      </c>
      <c r="E5" s="230">
        <v>1092141</v>
      </c>
      <c r="F5" s="231">
        <f t="shared" ref="F5:F10" si="0">E5/$C5*100</f>
        <v>52.99622960126942</v>
      </c>
      <c r="G5" s="228">
        <v>910907</v>
      </c>
      <c r="H5" s="232">
        <f t="shared" ref="H5:H10" si="1">G5/$C5*100</f>
        <v>44.2018352185327</v>
      </c>
      <c r="I5" s="230">
        <f>C5-(E5+G5)</f>
        <v>57742</v>
      </c>
      <c r="J5" s="233">
        <f t="shared" ref="J5:J10" si="2">I5/$C5*100</f>
        <v>2.8019351801978853</v>
      </c>
      <c r="K5" s="46"/>
      <c r="L5" s="46"/>
      <c r="M5"/>
      <c r="N5" s="53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6" spans="1:29" s="47" customFormat="1" ht="15" customHeight="1" x14ac:dyDescent="0.25">
      <c r="A6" s="46"/>
      <c r="B6" s="234">
        <v>1995</v>
      </c>
      <c r="C6" s="235">
        <v>2097189</v>
      </c>
      <c r="D6" s="236">
        <f t="shared" ref="D6:D10" si="3">C6/$C6*100</f>
        <v>100</v>
      </c>
      <c r="E6" s="237">
        <v>1187356</v>
      </c>
      <c r="F6" s="238">
        <f t="shared" si="0"/>
        <v>56.616547197224477</v>
      </c>
      <c r="G6" s="235">
        <v>853198</v>
      </c>
      <c r="H6" s="239">
        <f t="shared" si="1"/>
        <v>40.682933202491526</v>
      </c>
      <c r="I6" s="237">
        <f t="shared" ref="I6:I10" si="4">C6-(E6+G6)</f>
        <v>56635</v>
      </c>
      <c r="J6" s="240">
        <f t="shared" si="2"/>
        <v>2.7005196002839993</v>
      </c>
      <c r="K6" s="46"/>
      <c r="L6" s="46"/>
      <c r="M6"/>
      <c r="N6" s="53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</row>
    <row r="7" spans="1:29" s="47" customFormat="1" ht="15" customHeight="1" x14ac:dyDescent="0.25">
      <c r="A7" s="46"/>
      <c r="B7" s="241">
        <v>2000</v>
      </c>
      <c r="C7" s="228">
        <v>2174444</v>
      </c>
      <c r="D7" s="229">
        <f t="shared" si="3"/>
        <v>100</v>
      </c>
      <c r="E7" s="230">
        <v>1301084</v>
      </c>
      <c r="F7" s="231">
        <f t="shared" si="0"/>
        <v>59.835249838579429</v>
      </c>
      <c r="G7" s="228">
        <v>815315</v>
      </c>
      <c r="H7" s="232">
        <f t="shared" si="1"/>
        <v>37.495332140078105</v>
      </c>
      <c r="I7" s="230">
        <f t="shared" si="4"/>
        <v>58045</v>
      </c>
      <c r="J7" s="233">
        <f t="shared" si="2"/>
        <v>2.6694180213424672</v>
      </c>
      <c r="K7" s="46"/>
      <c r="L7" s="46"/>
      <c r="M7"/>
      <c r="N7" s="53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s="47" customFormat="1" ht="15" customHeight="1" x14ac:dyDescent="0.25">
      <c r="A8" s="46"/>
      <c r="B8" s="234">
        <v>2005</v>
      </c>
      <c r="C8" s="235">
        <v>1936066</v>
      </c>
      <c r="D8" s="236">
        <f t="shared" si="3"/>
        <v>100</v>
      </c>
      <c r="E8" s="237">
        <v>1114618</v>
      </c>
      <c r="F8" s="238">
        <f t="shared" si="0"/>
        <v>57.571281144341157</v>
      </c>
      <c r="G8" s="235">
        <v>758905</v>
      </c>
      <c r="H8" s="239">
        <f t="shared" si="1"/>
        <v>39.198302123997841</v>
      </c>
      <c r="I8" s="237">
        <f t="shared" si="4"/>
        <v>62543</v>
      </c>
      <c r="J8" s="240">
        <f t="shared" si="2"/>
        <v>3.2304167316610073</v>
      </c>
      <c r="K8" s="53"/>
      <c r="L8" s="53"/>
      <c r="M8"/>
      <c r="N8" s="53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s="47" customFormat="1" ht="15" customHeight="1" x14ac:dyDescent="0.25">
      <c r="A9" s="46"/>
      <c r="B9" s="241">
        <v>2010</v>
      </c>
      <c r="C9" s="228">
        <v>2098897</v>
      </c>
      <c r="D9" s="229">
        <f t="shared" si="3"/>
        <v>100</v>
      </c>
      <c r="E9" s="230">
        <v>1308130</v>
      </c>
      <c r="F9" s="231">
        <f t="shared" si="0"/>
        <v>62.324640037124254</v>
      </c>
      <c r="G9" s="228">
        <v>712886</v>
      </c>
      <c r="H9" s="232">
        <f t="shared" si="1"/>
        <v>33.964791983599</v>
      </c>
      <c r="I9" s="230">
        <f t="shared" si="4"/>
        <v>77881</v>
      </c>
      <c r="J9" s="233">
        <f t="shared" si="2"/>
        <v>3.7105679792767345</v>
      </c>
      <c r="K9" s="53"/>
      <c r="L9" s="53"/>
      <c r="M9"/>
      <c r="N9" s="53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</row>
    <row r="10" spans="1:29" s="47" customFormat="1" ht="15" customHeight="1" thickBot="1" x14ac:dyDescent="0.3">
      <c r="A10" s="46"/>
      <c r="B10" s="242">
        <v>2015</v>
      </c>
      <c r="C10" s="243">
        <v>2306321</v>
      </c>
      <c r="D10" s="244">
        <f t="shared" si="3"/>
        <v>100</v>
      </c>
      <c r="E10" s="245">
        <v>1433482</v>
      </c>
      <c r="F10" s="246">
        <f t="shared" si="0"/>
        <v>62.154487601682504</v>
      </c>
      <c r="G10" s="243">
        <v>775050</v>
      </c>
      <c r="H10" s="247">
        <f t="shared" si="1"/>
        <v>33.605469490153368</v>
      </c>
      <c r="I10" s="245">
        <f t="shared" si="4"/>
        <v>97789</v>
      </c>
      <c r="J10" s="248">
        <f t="shared" si="2"/>
        <v>4.2400429081641278</v>
      </c>
      <c r="K10" s="53"/>
      <c r="L10" s="53"/>
      <c r="M10"/>
      <c r="N10" s="53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</row>
    <row r="11" spans="1:29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44"/>
      <c r="K11" s="29"/>
      <c r="L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ht="30" customHeight="1" x14ac:dyDescent="0.25">
      <c r="A12" s="48" t="s">
        <v>13</v>
      </c>
      <c r="B12" s="392" t="s">
        <v>89</v>
      </c>
      <c r="C12" s="393"/>
      <c r="D12" s="393"/>
      <c r="E12" s="393"/>
      <c r="F12" s="393"/>
      <c r="G12" s="393"/>
      <c r="H12" s="393"/>
      <c r="I12" s="393"/>
      <c r="J12" s="393"/>
    </row>
    <row r="13" spans="1:29" x14ac:dyDescent="0.25">
      <c r="A13" s="79" t="s">
        <v>11</v>
      </c>
      <c r="B13" s="394" t="s">
        <v>189</v>
      </c>
      <c r="C13" s="395"/>
      <c r="D13" s="395"/>
      <c r="E13" s="395"/>
      <c r="F13" s="395"/>
      <c r="G13" s="395"/>
      <c r="H13" s="395"/>
      <c r="I13" s="395"/>
      <c r="J13" s="395"/>
    </row>
    <row r="14" spans="1:29" ht="15" customHeight="1" x14ac:dyDescent="0.25">
      <c r="A14" s="184" t="s">
        <v>2</v>
      </c>
      <c r="B14" s="370" t="s">
        <v>192</v>
      </c>
      <c r="C14" s="370"/>
      <c r="D14" s="370"/>
      <c r="E14" s="370"/>
      <c r="F14" s="370"/>
      <c r="G14" s="370"/>
      <c r="H14" s="370"/>
      <c r="I14" s="370"/>
      <c r="J14" s="370"/>
    </row>
    <row r="15" spans="1:29" ht="25.5" customHeight="1" x14ac:dyDescent="0.25">
      <c r="J15"/>
    </row>
    <row r="16" spans="1:29" x14ac:dyDescent="0.25">
      <c r="J16"/>
    </row>
    <row r="17" spans="1:29" x14ac:dyDescent="0.25">
      <c r="C17" s="188"/>
      <c r="J17"/>
    </row>
    <row r="18" spans="1:29" ht="33" customHeight="1" x14ac:dyDescent="0.25">
      <c r="J18"/>
    </row>
    <row r="19" spans="1:29" ht="15.75" customHeight="1" x14ac:dyDescent="0.25">
      <c r="J19"/>
    </row>
    <row r="20" spans="1:29" x14ac:dyDescent="0.25">
      <c r="J20"/>
    </row>
    <row r="21" spans="1:29" x14ac:dyDescent="0.25">
      <c r="J21"/>
    </row>
    <row r="22" spans="1:29" ht="34.5" customHeight="1" x14ac:dyDescent="0.25">
      <c r="J22"/>
    </row>
    <row r="23" spans="1:29" x14ac:dyDescent="0.25">
      <c r="J23"/>
    </row>
    <row r="24" spans="1:29" x14ac:dyDescent="0.25">
      <c r="J24"/>
    </row>
    <row r="25" spans="1:29" ht="12.75" customHeight="1" x14ac:dyDescent="0.25">
      <c r="J25"/>
    </row>
    <row r="26" spans="1:29" x14ac:dyDescent="0.25">
      <c r="A26" s="29"/>
      <c r="B26" s="36"/>
      <c r="C26" s="36"/>
      <c r="D26" s="36"/>
      <c r="E26" s="36"/>
      <c r="F26" s="36"/>
      <c r="G26" s="36"/>
      <c r="H26" s="36"/>
      <c r="I26" s="36"/>
      <c r="J26" s="36"/>
      <c r="K26" s="29"/>
      <c r="L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x14ac:dyDescent="0.25">
      <c r="A27" s="29"/>
      <c r="B27" s="36"/>
      <c r="C27" s="36"/>
      <c r="D27" s="36"/>
      <c r="E27" s="36"/>
      <c r="F27" s="36"/>
      <c r="G27" s="36"/>
      <c r="H27" s="36"/>
      <c r="I27" s="36"/>
      <c r="J27" s="36"/>
      <c r="K27" s="29"/>
      <c r="L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44"/>
      <c r="K28" s="29"/>
      <c r="L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44"/>
      <c r="K29" s="29"/>
      <c r="L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44"/>
      <c r="K30" s="29"/>
      <c r="L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44"/>
      <c r="K31" s="29"/>
      <c r="L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44"/>
      <c r="K32" s="29"/>
      <c r="L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44"/>
      <c r="K33" s="29"/>
      <c r="L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</sheetData>
  <customSheetViews>
    <customSheetView guid="{B544136C-407E-43E6-9B24-EBD70BB50554}" showGridLines="0">
      <selection activeCell="B14" sqref="B14:J14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G18" sqref="G18"/>
      <pageMargins left="0.7" right="0.7" top="0.75" bottom="0.75" header="0.3" footer="0.3"/>
      <pageSetup paperSize="9" orientation="portrait" r:id="rId2"/>
    </customSheetView>
    <customSheetView guid="{DC35590C-2B94-4904-B7EE-424B7FEB2A9E}" showGridLines="0">
      <selection activeCell="B14" sqref="B14:J14"/>
      <pageMargins left="0.7" right="0.7" top="0.75" bottom="0.75" header="0.3" footer="0.3"/>
      <pageSetup paperSize="9" orientation="portrait" r:id="rId3"/>
    </customSheetView>
  </customSheetViews>
  <mergeCells count="9">
    <mergeCell ref="B2:J2"/>
    <mergeCell ref="B12:J12"/>
    <mergeCell ref="B13:J13"/>
    <mergeCell ref="B14:J14"/>
    <mergeCell ref="C3:D3"/>
    <mergeCell ref="B3:B4"/>
    <mergeCell ref="E3:F3"/>
    <mergeCell ref="G3:H3"/>
    <mergeCell ref="I3:J3"/>
  </mergeCells>
  <hyperlinks>
    <hyperlink ref="J1" location="Índice!A1" display="[índice Ç]"/>
    <hyperlink ref="B14" r:id="rId4" display="http://www.observatorioemigracao.pt/np4/1291"/>
    <hyperlink ref="B14:J14" r:id="rId5" display="http://www.observatorioemigracao.pt/np4/5926"/>
  </hyperlinks>
  <pageMargins left="0.7" right="0.7" top="0.75" bottom="0.75" header="0.3" footer="0.3"/>
  <pageSetup paperSize="9" orientation="portrait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customWidth="1"/>
    <col min="2" max="2" width="48.7109375" customWidth="1"/>
    <col min="3" max="4" width="24.7109375" customWidth="1"/>
    <col min="5" max="6" width="18.7109375" customWidth="1"/>
    <col min="8" max="8" width="9.140625" style="201"/>
    <col min="9" max="9" width="9.140625" style="215"/>
  </cols>
  <sheetData>
    <row r="1" spans="1:13" s="8" customFormat="1" ht="30" customHeight="1" x14ac:dyDescent="0.25">
      <c r="A1" s="202" t="s">
        <v>0</v>
      </c>
      <c r="B1" s="118" t="s">
        <v>1</v>
      </c>
      <c r="C1" s="42"/>
      <c r="D1" s="62" t="s">
        <v>18</v>
      </c>
      <c r="G1" s="197"/>
      <c r="H1" s="211"/>
    </row>
    <row r="2" spans="1:13" s="30" customFormat="1" ht="45" customHeight="1" thickBot="1" x14ac:dyDescent="0.25">
      <c r="A2" s="49"/>
      <c r="B2" s="404" t="s">
        <v>134</v>
      </c>
      <c r="C2" s="352"/>
      <c r="D2" s="352"/>
      <c r="E2" s="294"/>
      <c r="F2" s="294"/>
      <c r="H2" s="198"/>
      <c r="I2" s="212"/>
    </row>
    <row r="3" spans="1:13" s="30" customFormat="1" ht="30" customHeight="1" x14ac:dyDescent="0.2">
      <c r="A3" s="49"/>
      <c r="B3" s="278" t="s">
        <v>111</v>
      </c>
      <c r="C3" s="279" t="s">
        <v>112</v>
      </c>
      <c r="D3" s="279" t="s">
        <v>113</v>
      </c>
      <c r="E3" s="294"/>
      <c r="F3" s="294"/>
      <c r="H3" s="198"/>
      <c r="I3" s="212"/>
    </row>
    <row r="4" spans="1:13" s="30" customFormat="1" ht="30" customHeight="1" x14ac:dyDescent="0.25">
      <c r="A4" s="49"/>
      <c r="B4" s="280" t="s">
        <v>114</v>
      </c>
      <c r="C4" s="281"/>
      <c r="D4" s="281"/>
      <c r="E4" s="294"/>
      <c r="F4"/>
      <c r="G4"/>
      <c r="H4"/>
      <c r="I4"/>
      <c r="J4"/>
      <c r="K4"/>
      <c r="L4"/>
      <c r="M4"/>
    </row>
    <row r="5" spans="1:13" s="30" customFormat="1" ht="15" customHeight="1" x14ac:dyDescent="0.25">
      <c r="A5" s="49"/>
      <c r="B5" s="85" t="s">
        <v>115</v>
      </c>
      <c r="C5" s="282">
        <v>0.50554850668399653</v>
      </c>
      <c r="D5" s="282">
        <v>0.51452106735312475</v>
      </c>
      <c r="E5" s="294"/>
      <c r="F5"/>
      <c r="G5"/>
      <c r="H5"/>
      <c r="I5"/>
      <c r="J5"/>
      <c r="K5"/>
      <c r="L5"/>
      <c r="M5"/>
    </row>
    <row r="6" spans="1:13" s="29" customFormat="1" ht="15" customHeight="1" x14ac:dyDescent="0.25">
      <c r="A6" s="49"/>
      <c r="B6" s="283" t="s">
        <v>116</v>
      </c>
      <c r="C6" s="284">
        <v>0.49445149331600341</v>
      </c>
      <c r="D6" s="284">
        <v>0.48547893264687531</v>
      </c>
      <c r="E6" s="294"/>
      <c r="F6"/>
      <c r="G6"/>
      <c r="H6"/>
      <c r="I6"/>
      <c r="J6"/>
      <c r="K6"/>
      <c r="L6"/>
      <c r="M6"/>
    </row>
    <row r="7" spans="1:13" s="29" customFormat="1" ht="15" customHeight="1" x14ac:dyDescent="0.25">
      <c r="A7" s="49"/>
      <c r="B7" s="85" t="s">
        <v>117</v>
      </c>
      <c r="C7" s="285">
        <v>1260.249</v>
      </c>
      <c r="D7" s="285">
        <v>1435.7760000000001</v>
      </c>
      <c r="E7" s="294"/>
      <c r="F7"/>
      <c r="G7"/>
      <c r="H7"/>
      <c r="I7"/>
      <c r="J7"/>
      <c r="K7"/>
      <c r="L7"/>
      <c r="M7"/>
    </row>
    <row r="8" spans="1:13" s="29" customFormat="1" ht="30" customHeight="1" x14ac:dyDescent="0.25">
      <c r="A8" s="49"/>
      <c r="B8" s="286" t="s">
        <v>118</v>
      </c>
      <c r="C8" s="287"/>
      <c r="D8" s="287"/>
      <c r="E8" s="294"/>
      <c r="F8" s="294"/>
      <c r="H8" s="199"/>
      <c r="I8" s="213"/>
    </row>
    <row r="9" spans="1:13" s="29" customFormat="1" ht="15" customHeight="1" x14ac:dyDescent="0.25">
      <c r="A9" s="49"/>
      <c r="B9" s="85" t="s">
        <v>119</v>
      </c>
      <c r="C9" s="282">
        <v>6.5255358266501307E-2</v>
      </c>
      <c r="D9" s="282">
        <v>5.4640643639985623E-2</v>
      </c>
      <c r="E9" s="300"/>
      <c r="F9" s="294"/>
      <c r="H9" s="199"/>
      <c r="I9" s="213"/>
    </row>
    <row r="10" spans="1:13" s="29" customFormat="1" ht="15" customHeight="1" x14ac:dyDescent="0.25">
      <c r="A10" s="49"/>
      <c r="B10" s="283" t="s">
        <v>120</v>
      </c>
      <c r="C10" s="284">
        <v>0.83989354484708978</v>
      </c>
      <c r="D10" s="284">
        <v>0.77704874722887252</v>
      </c>
      <c r="E10" s="300"/>
      <c r="F10"/>
      <c r="G10"/>
      <c r="H10"/>
      <c r="I10"/>
      <c r="J10"/>
      <c r="K10"/>
      <c r="L10"/>
      <c r="M10"/>
    </row>
    <row r="11" spans="1:13" s="29" customFormat="1" ht="15" customHeight="1" x14ac:dyDescent="0.25">
      <c r="A11" s="49"/>
      <c r="B11" s="85" t="s">
        <v>121</v>
      </c>
      <c r="C11" s="282">
        <v>9.4851096886408956E-2</v>
      </c>
      <c r="D11" s="282">
        <v>0.16831060913114182</v>
      </c>
      <c r="E11" s="300"/>
      <c r="F11"/>
      <c r="G11"/>
      <c r="H11"/>
      <c r="I11"/>
      <c r="J11"/>
      <c r="K11"/>
      <c r="L11"/>
      <c r="M11"/>
    </row>
    <row r="12" spans="1:13" s="29" customFormat="1" ht="15" customHeight="1" x14ac:dyDescent="0.25">
      <c r="A12" s="49"/>
      <c r="B12" s="283" t="s">
        <v>117</v>
      </c>
      <c r="C12" s="288">
        <v>1260.249</v>
      </c>
      <c r="D12" s="288">
        <v>1218.818</v>
      </c>
      <c r="E12" s="300"/>
      <c r="F12"/>
      <c r="G12"/>
      <c r="H12"/>
      <c r="I12"/>
      <c r="J12"/>
      <c r="K12"/>
      <c r="L12"/>
      <c r="M12"/>
    </row>
    <row r="13" spans="1:13" s="29" customFormat="1" ht="30" customHeight="1" x14ac:dyDescent="0.25">
      <c r="A13" s="49"/>
      <c r="B13" s="289" t="s">
        <v>140</v>
      </c>
      <c r="C13" s="290"/>
      <c r="D13" s="290"/>
      <c r="E13" s="300"/>
      <c r="F13"/>
      <c r="G13"/>
      <c r="H13"/>
      <c r="I13"/>
      <c r="J13"/>
      <c r="K13"/>
      <c r="L13"/>
      <c r="M13"/>
    </row>
    <row r="14" spans="1:13" s="29" customFormat="1" ht="15" customHeight="1" x14ac:dyDescent="0.25">
      <c r="A14" s="49"/>
      <c r="B14" s="2" t="s">
        <v>142</v>
      </c>
      <c r="C14" s="291">
        <f>1-C15</f>
        <v>0.64914203682685778</v>
      </c>
      <c r="D14" s="291">
        <f>1-D15</f>
        <v>0.60166127235713007</v>
      </c>
      <c r="E14" s="300"/>
      <c r="F14"/>
      <c r="G14"/>
      <c r="H14"/>
      <c r="I14"/>
      <c r="J14"/>
      <c r="K14"/>
      <c r="L14"/>
      <c r="M14"/>
    </row>
    <row r="15" spans="1:13" s="29" customFormat="1" ht="15" customHeight="1" x14ac:dyDescent="0.25">
      <c r="A15" s="49"/>
      <c r="B15" s="10" t="s">
        <v>141</v>
      </c>
      <c r="C15" s="292">
        <v>0.35085796317314222</v>
      </c>
      <c r="D15" s="292">
        <v>0.39833872764286993</v>
      </c>
      <c r="E15" s="300"/>
      <c r="F15"/>
      <c r="G15"/>
      <c r="H15"/>
      <c r="I15"/>
      <c r="J15"/>
      <c r="K15"/>
      <c r="L15"/>
      <c r="M15"/>
    </row>
    <row r="16" spans="1:13" s="29" customFormat="1" ht="15" customHeight="1" x14ac:dyDescent="0.25">
      <c r="A16" s="49"/>
      <c r="B16" s="2" t="s">
        <v>117</v>
      </c>
      <c r="C16" s="285">
        <v>1157.742</v>
      </c>
      <c r="D16" s="285">
        <v>1219.1859999999999</v>
      </c>
      <c r="E16" s="300"/>
      <c r="F16"/>
      <c r="G16"/>
      <c r="H16"/>
      <c r="I16"/>
      <c r="J16"/>
      <c r="K16"/>
      <c r="L16"/>
      <c r="M16"/>
    </row>
    <row r="17" spans="1:19" s="29" customFormat="1" ht="30" customHeight="1" x14ac:dyDescent="0.25">
      <c r="A17" s="49"/>
      <c r="B17" s="289" t="s">
        <v>122</v>
      </c>
      <c r="C17" s="290"/>
      <c r="D17" s="290"/>
      <c r="E17" s="300"/>
      <c r="F17"/>
      <c r="G17"/>
      <c r="H17"/>
      <c r="I17"/>
      <c r="J17"/>
      <c r="K17"/>
      <c r="L17"/>
      <c r="M17"/>
    </row>
    <row r="18" spans="1:19" s="29" customFormat="1" ht="15" customHeight="1" x14ac:dyDescent="0.25">
      <c r="A18" s="49"/>
      <c r="B18" s="2" t="s">
        <v>123</v>
      </c>
      <c r="C18" s="291">
        <v>6.6876434950949165E-2</v>
      </c>
      <c r="D18" s="291">
        <v>0.10855316758313249</v>
      </c>
      <c r="E18" s="300"/>
      <c r="F18" s="294"/>
      <c r="H18" s="199"/>
      <c r="I18" s="213"/>
    </row>
    <row r="19" spans="1:19" s="29" customFormat="1" ht="15" customHeight="1" x14ac:dyDescent="0.25">
      <c r="A19" s="49"/>
      <c r="B19" s="10" t="s">
        <v>124</v>
      </c>
      <c r="C19" s="292">
        <v>8.3314068298812161E-2</v>
      </c>
      <c r="D19" s="292">
        <v>8.1650984197551277E-2</v>
      </c>
      <c r="E19" s="300"/>
      <c r="F19" s="294"/>
      <c r="H19" s="199"/>
      <c r="I19" s="213"/>
    </row>
    <row r="20" spans="1:19" s="29" customFormat="1" ht="15" customHeight="1" x14ac:dyDescent="0.25">
      <c r="A20" s="49"/>
      <c r="B20" s="2" t="s">
        <v>125</v>
      </c>
      <c r="C20" s="291">
        <v>0.84980949675023865</v>
      </c>
      <c r="D20" s="291">
        <v>0.80979584821931627</v>
      </c>
      <c r="E20" s="300"/>
      <c r="F20" s="294"/>
      <c r="H20" s="199"/>
      <c r="I20" s="213"/>
    </row>
    <row r="21" spans="1:19" s="29" customFormat="1" ht="15" customHeight="1" x14ac:dyDescent="0.25">
      <c r="A21" s="49"/>
      <c r="B21" s="10" t="s">
        <v>117</v>
      </c>
      <c r="C21" s="288">
        <v>1133.3140000000001</v>
      </c>
      <c r="D21" s="288">
        <v>1233.5429999999999</v>
      </c>
      <c r="E21" s="300"/>
      <c r="F21" s="294"/>
      <c r="H21" s="199"/>
      <c r="I21" s="213"/>
    </row>
    <row r="22" spans="1:19" s="29" customFormat="1" ht="30" customHeight="1" x14ac:dyDescent="0.25">
      <c r="A22" s="49"/>
      <c r="B22" s="289" t="s">
        <v>126</v>
      </c>
      <c r="C22" s="290"/>
      <c r="D22" s="290"/>
      <c r="E22" s="300"/>
      <c r="F22" s="294"/>
      <c r="H22" s="199"/>
      <c r="I22" s="213"/>
    </row>
    <row r="23" spans="1:19" s="29" customFormat="1" ht="15" customHeight="1" x14ac:dyDescent="0.25">
      <c r="A23" s="49"/>
      <c r="B23" s="2" t="s">
        <v>127</v>
      </c>
      <c r="C23" s="291">
        <v>0.7</v>
      </c>
      <c r="D23" s="291">
        <v>0.61873123220655435</v>
      </c>
      <c r="E23" s="300"/>
      <c r="F23" s="294"/>
      <c r="H23" s="199"/>
      <c r="I23" s="213"/>
    </row>
    <row r="24" spans="1:19" s="29" customFormat="1" ht="15" customHeight="1" x14ac:dyDescent="0.25">
      <c r="A24" s="49"/>
      <c r="B24" s="10" t="s">
        <v>128</v>
      </c>
      <c r="C24" s="292">
        <v>0.24185652334628596</v>
      </c>
      <c r="D24" s="292">
        <v>0.26900609106532397</v>
      </c>
      <c r="E24" s="300"/>
      <c r="F24" s="294"/>
      <c r="H24" s="200"/>
      <c r="I24" s="214"/>
    </row>
    <row r="25" spans="1:19" s="50" customFormat="1" ht="15" customHeight="1" x14ac:dyDescent="0.25">
      <c r="A25" s="49"/>
      <c r="B25" s="2" t="s">
        <v>129</v>
      </c>
      <c r="C25" s="291">
        <v>6.3828235199621011E-2</v>
      </c>
      <c r="D25" s="291">
        <v>0.11226267672812172</v>
      </c>
      <c r="E25" s="300"/>
      <c r="F25" s="294"/>
      <c r="H25" s="199"/>
      <c r="I25" s="213"/>
    </row>
    <row r="26" spans="1:19" s="29" customFormat="1" ht="15" customHeight="1" x14ac:dyDescent="0.25">
      <c r="A26" s="49"/>
      <c r="B26" s="10" t="s">
        <v>117</v>
      </c>
      <c r="C26" s="288">
        <v>1220.087</v>
      </c>
      <c r="D26" s="288">
        <v>1347.0550000000001</v>
      </c>
      <c r="E26" s="300"/>
      <c r="F26" s="294"/>
      <c r="H26" s="199"/>
      <c r="I26" s="213"/>
    </row>
    <row r="27" spans="1:19" s="29" customFormat="1" ht="30" customHeight="1" x14ac:dyDescent="0.25">
      <c r="A27" s="49"/>
      <c r="B27" s="289" t="s">
        <v>130</v>
      </c>
      <c r="C27" s="290"/>
      <c r="D27" s="290"/>
      <c r="E27" s="300"/>
      <c r="F27" s="294"/>
      <c r="H27" s="199"/>
      <c r="I27" s="213"/>
      <c r="J27"/>
      <c r="K27"/>
      <c r="L27"/>
      <c r="M27"/>
      <c r="N27"/>
      <c r="O27"/>
      <c r="P27"/>
      <c r="Q27"/>
      <c r="R27"/>
      <c r="S27"/>
    </row>
    <row r="28" spans="1:19" s="29" customFormat="1" ht="15" customHeight="1" x14ac:dyDescent="0.25">
      <c r="A28" s="49"/>
      <c r="B28" s="2" t="s">
        <v>131</v>
      </c>
      <c r="C28" s="291">
        <v>0.65541235524882357</v>
      </c>
      <c r="D28" s="291">
        <v>0.61967638858271146</v>
      </c>
      <c r="E28" s="300"/>
      <c r="F28" s="294"/>
      <c r="H28" s="199"/>
      <c r="I28" s="213"/>
      <c r="J28"/>
      <c r="K28"/>
      <c r="L28"/>
      <c r="M28"/>
      <c r="N28"/>
      <c r="O28"/>
      <c r="P28"/>
      <c r="Q28"/>
      <c r="R28"/>
      <c r="S28"/>
    </row>
    <row r="29" spans="1:19" s="29" customFormat="1" ht="15" customHeight="1" x14ac:dyDescent="0.25">
      <c r="A29" s="49"/>
      <c r="B29" s="10" t="s">
        <v>132</v>
      </c>
      <c r="C29" s="292">
        <v>5.4921199808852808E-2</v>
      </c>
      <c r="D29" s="292">
        <v>6.0645098919513141E-2</v>
      </c>
      <c r="E29" s="300"/>
      <c r="F29" s="294"/>
      <c r="H29" s="199"/>
      <c r="I29" s="213"/>
      <c r="J29"/>
      <c r="K29"/>
      <c r="L29"/>
      <c r="M29"/>
      <c r="N29"/>
      <c r="O29"/>
      <c r="P29"/>
      <c r="Q29"/>
      <c r="R29"/>
      <c r="S29"/>
    </row>
    <row r="30" spans="1:19" s="29" customFormat="1" ht="15" customHeight="1" x14ac:dyDescent="0.25">
      <c r="A30" s="49"/>
      <c r="B30" s="2" t="s">
        <v>133</v>
      </c>
      <c r="C30" s="291">
        <v>0.28966644494232363</v>
      </c>
      <c r="D30" s="291">
        <v>0.3196785124977754</v>
      </c>
      <c r="E30" s="300"/>
      <c r="F30" s="294"/>
      <c r="H30" s="199"/>
      <c r="I30" s="213"/>
      <c r="J30"/>
      <c r="K30"/>
      <c r="L30"/>
      <c r="M30"/>
      <c r="N30"/>
      <c r="O30"/>
      <c r="P30"/>
      <c r="Q30"/>
      <c r="R30"/>
      <c r="S30"/>
    </row>
    <row r="31" spans="1:19" s="29" customFormat="1" ht="15" customHeight="1" x14ac:dyDescent="0.25">
      <c r="A31" s="49"/>
      <c r="B31" s="298" t="s">
        <v>117</v>
      </c>
      <c r="C31" s="299">
        <v>1249.299</v>
      </c>
      <c r="D31" s="299">
        <v>1365.403</v>
      </c>
      <c r="E31" s="300"/>
      <c r="F31" s="294"/>
      <c r="H31" s="199"/>
      <c r="I31" s="213"/>
      <c r="J31"/>
      <c r="K31"/>
      <c r="L31"/>
      <c r="M31"/>
      <c r="N31"/>
      <c r="O31"/>
      <c r="P31"/>
      <c r="Q31"/>
      <c r="R31"/>
      <c r="S31"/>
    </row>
    <row r="32" spans="1:19" s="29" customFormat="1" ht="30" customHeight="1" x14ac:dyDescent="0.25">
      <c r="A32" s="49"/>
      <c r="B32" s="296" t="s">
        <v>135</v>
      </c>
      <c r="C32" s="297"/>
      <c r="D32" s="297"/>
      <c r="E32" s="294"/>
      <c r="F32" s="294"/>
      <c r="H32" s="199"/>
      <c r="I32" s="213"/>
      <c r="J32"/>
      <c r="K32"/>
      <c r="L32"/>
      <c r="M32"/>
      <c r="N32"/>
      <c r="O32"/>
      <c r="P32"/>
      <c r="Q32"/>
      <c r="R32"/>
      <c r="S32"/>
    </row>
    <row r="33" spans="1:19" s="29" customFormat="1" ht="15" customHeight="1" x14ac:dyDescent="0.25">
      <c r="A33" s="49"/>
      <c r="B33" s="2" t="s">
        <v>136</v>
      </c>
      <c r="C33" s="291">
        <v>0.20799999999999996</v>
      </c>
      <c r="D33" s="291">
        <v>0.1863470079388084</v>
      </c>
      <c r="E33" s="294"/>
      <c r="F33" s="294"/>
      <c r="H33" s="199"/>
      <c r="I33" s="213"/>
      <c r="J33"/>
      <c r="K33"/>
      <c r="L33"/>
      <c r="M33"/>
      <c r="N33"/>
      <c r="O33"/>
      <c r="P33"/>
      <c r="Q33"/>
      <c r="R33"/>
      <c r="S33"/>
    </row>
    <row r="34" spans="1:19" s="29" customFormat="1" ht="15" customHeight="1" x14ac:dyDescent="0.25">
      <c r="A34" s="49"/>
      <c r="B34" s="10" t="s">
        <v>138</v>
      </c>
      <c r="C34" s="292">
        <v>0.64200000000000002</v>
      </c>
      <c r="D34" s="292">
        <v>0.58458560629060241</v>
      </c>
      <c r="E34" s="294"/>
      <c r="F34" s="294"/>
      <c r="H34" s="199"/>
      <c r="I34" s="213"/>
      <c r="J34"/>
      <c r="K34"/>
      <c r="L34"/>
      <c r="M34"/>
      <c r="N34"/>
      <c r="O34"/>
      <c r="P34"/>
      <c r="Q34"/>
      <c r="R34"/>
      <c r="S34"/>
    </row>
    <row r="35" spans="1:19" s="29" customFormat="1" ht="15" customHeight="1" x14ac:dyDescent="0.25">
      <c r="A35" s="49"/>
      <c r="B35" s="2" t="s">
        <v>137</v>
      </c>
      <c r="C35" s="291">
        <v>0.15</v>
      </c>
      <c r="D35" s="291">
        <v>0.22906738577058922</v>
      </c>
      <c r="E35" s="294"/>
      <c r="F35" s="294"/>
      <c r="H35" s="199"/>
      <c r="I35" s="213"/>
      <c r="J35"/>
      <c r="K35"/>
      <c r="L35"/>
      <c r="M35"/>
      <c r="N35"/>
      <c r="O35"/>
      <c r="P35"/>
      <c r="Q35"/>
      <c r="R35"/>
      <c r="S35"/>
    </row>
    <row r="36" spans="1:19" s="29" customFormat="1" ht="15" customHeight="1" thickBot="1" x14ac:dyDescent="0.3">
      <c r="A36" s="49"/>
      <c r="B36" s="80" t="s">
        <v>117</v>
      </c>
      <c r="C36" s="293">
        <v>576.99099999999999</v>
      </c>
      <c r="D36" s="293">
        <v>727.94299999999998</v>
      </c>
      <c r="E36" s="294"/>
      <c r="F36" s="294"/>
      <c r="H36" s="199"/>
      <c r="I36" s="213"/>
      <c r="J36"/>
      <c r="K36"/>
      <c r="L36"/>
      <c r="M36"/>
      <c r="N36"/>
      <c r="O36"/>
      <c r="P36"/>
      <c r="Q36"/>
      <c r="R36"/>
      <c r="S36"/>
    </row>
    <row r="37" spans="1:19" s="29" customFormat="1" ht="15" customHeight="1" x14ac:dyDescent="0.25">
      <c r="A37" s="49"/>
      <c r="B37" s="10"/>
      <c r="C37" s="295"/>
      <c r="D37" s="295"/>
      <c r="E37" s="294"/>
      <c r="F37" s="294"/>
      <c r="H37" s="199"/>
      <c r="I37" s="213"/>
      <c r="J37"/>
      <c r="K37"/>
      <c r="L37"/>
      <c r="M37"/>
      <c r="N37"/>
      <c r="O37"/>
      <c r="P37"/>
      <c r="Q37"/>
      <c r="R37"/>
      <c r="S37"/>
    </row>
    <row r="38" spans="1:19" s="29" customFormat="1" ht="45" customHeight="1" x14ac:dyDescent="0.25">
      <c r="A38" s="91" t="s">
        <v>12</v>
      </c>
      <c r="B38" s="405" t="s">
        <v>144</v>
      </c>
      <c r="C38" s="346"/>
      <c r="D38" s="346"/>
      <c r="E38" s="294"/>
      <c r="F38" s="294"/>
      <c r="H38" s="199"/>
      <c r="I38" s="213"/>
      <c r="J38"/>
      <c r="K38"/>
      <c r="L38"/>
      <c r="M38"/>
      <c r="N38"/>
      <c r="O38"/>
      <c r="P38"/>
      <c r="Q38"/>
      <c r="R38"/>
      <c r="S38"/>
    </row>
    <row r="39" spans="1:19" s="29" customFormat="1" ht="30" customHeight="1" x14ac:dyDescent="0.25">
      <c r="A39" s="48" t="s">
        <v>13</v>
      </c>
      <c r="B39" s="406" t="s">
        <v>139</v>
      </c>
      <c r="C39" s="346"/>
      <c r="D39" s="346"/>
      <c r="E39" s="294"/>
      <c r="F39" s="294"/>
      <c r="H39" s="199"/>
      <c r="I39" s="213"/>
    </row>
    <row r="40" spans="1:19" s="29" customFormat="1" ht="15" customHeight="1" x14ac:dyDescent="0.25">
      <c r="A40" s="79" t="s">
        <v>11</v>
      </c>
      <c r="B40" s="407" t="s">
        <v>189</v>
      </c>
      <c r="C40" s="377"/>
      <c r="D40" s="377"/>
      <c r="E40" s="294"/>
      <c r="F40" s="294"/>
      <c r="H40" s="199"/>
      <c r="I40" s="213"/>
    </row>
    <row r="41" spans="1:19" s="29" customFormat="1" ht="15" customHeight="1" x14ac:dyDescent="0.25">
      <c r="A41" s="184" t="s">
        <v>2</v>
      </c>
      <c r="B41" s="408" t="s">
        <v>192</v>
      </c>
      <c r="C41" s="409"/>
      <c r="D41" s="409"/>
      <c r="E41" s="294"/>
      <c r="F41" s="294"/>
      <c r="H41" s="199"/>
      <c r="I41" s="213"/>
    </row>
    <row r="42" spans="1:19" s="29" customFormat="1" ht="15" customHeight="1" x14ac:dyDescent="0.25">
      <c r="C42" s="294"/>
      <c r="D42" s="294"/>
      <c r="E42" s="294"/>
      <c r="F42" s="294"/>
      <c r="H42" s="199"/>
      <c r="I42" s="213"/>
    </row>
    <row r="43" spans="1:19" s="29" customFormat="1" ht="15" customHeight="1" x14ac:dyDescent="0.25">
      <c r="C43" s="294"/>
      <c r="D43" s="294"/>
      <c r="E43" s="294"/>
      <c r="F43" s="294"/>
      <c r="H43" s="199"/>
      <c r="I43" s="213"/>
    </row>
    <row r="44" spans="1:19" s="29" customFormat="1" ht="15" customHeight="1" x14ac:dyDescent="0.25">
      <c r="C44" s="294"/>
      <c r="D44" s="294"/>
      <c r="E44" s="294"/>
      <c r="F44" s="294"/>
      <c r="H44" s="199"/>
      <c r="I44" s="213"/>
    </row>
    <row r="45" spans="1:19" s="29" customFormat="1" ht="15" customHeight="1" x14ac:dyDescent="0.25">
      <c r="C45" s="294"/>
      <c r="D45" s="294"/>
      <c r="E45" s="294"/>
      <c r="F45" s="294"/>
      <c r="H45" s="201"/>
      <c r="I45" s="213"/>
    </row>
    <row r="46" spans="1:19" s="29" customFormat="1" ht="15" customHeight="1" x14ac:dyDescent="0.25">
      <c r="C46" s="294"/>
      <c r="D46" s="294"/>
      <c r="E46" s="294"/>
      <c r="F46" s="294"/>
      <c r="H46" s="198"/>
      <c r="I46" s="215"/>
    </row>
    <row r="47" spans="1:19" ht="15" customHeight="1" x14ac:dyDescent="0.25">
      <c r="A47" s="29"/>
      <c r="B47" s="29"/>
      <c r="C47" s="294"/>
      <c r="D47" s="294"/>
      <c r="E47" s="294"/>
      <c r="F47" s="294"/>
      <c r="G47" s="29"/>
      <c r="H47" s="198"/>
      <c r="I47" s="212"/>
    </row>
    <row r="48" spans="1:19" s="30" customFormat="1" ht="15" customHeight="1" x14ac:dyDescent="0.25">
      <c r="A48" s="29"/>
      <c r="B48" s="29"/>
      <c r="C48" s="294"/>
      <c r="D48" s="294"/>
      <c r="E48" s="294"/>
      <c r="F48" s="294"/>
      <c r="H48" s="198"/>
      <c r="I48" s="212"/>
    </row>
    <row r="49" spans="1:9" s="30" customFormat="1" ht="15" customHeight="1" x14ac:dyDescent="0.25">
      <c r="A49" s="29"/>
      <c r="B49" s="29"/>
      <c r="C49" s="274"/>
      <c r="D49" s="274"/>
      <c r="E49" s="274"/>
      <c r="H49" s="201"/>
      <c r="I49" s="212"/>
    </row>
    <row r="50" spans="1:9" s="30" customFormat="1" ht="15" customHeight="1" x14ac:dyDescent="0.25">
      <c r="A50" s="29"/>
      <c r="B50" s="29"/>
      <c r="C50" s="275"/>
      <c r="D50" s="275"/>
      <c r="E50" s="275"/>
      <c r="H50" s="201"/>
      <c r="I50" s="215"/>
    </row>
    <row r="51" spans="1:9" ht="15" customHeight="1" x14ac:dyDescent="0.25">
      <c r="C51" s="29"/>
      <c r="D51" s="29"/>
      <c r="E51" s="29"/>
      <c r="F51" s="29"/>
      <c r="G51" s="29"/>
    </row>
    <row r="52" spans="1:9" ht="15" customHeight="1" x14ac:dyDescent="0.25">
      <c r="C52" s="29"/>
      <c r="D52" s="29"/>
      <c r="E52" s="29"/>
      <c r="F52" s="29"/>
      <c r="G52" s="29"/>
    </row>
    <row r="53" spans="1:9" ht="15" customHeight="1" x14ac:dyDescent="0.25">
      <c r="C53" s="29"/>
      <c r="D53" s="29"/>
      <c r="E53" s="29"/>
      <c r="F53" s="29"/>
      <c r="G53" s="29"/>
    </row>
    <row r="54" spans="1:9" ht="15" customHeight="1" x14ac:dyDescent="0.25">
      <c r="C54" s="29"/>
      <c r="D54" s="29"/>
      <c r="E54" s="29"/>
      <c r="F54" s="29"/>
      <c r="G54" s="29"/>
    </row>
    <row r="55" spans="1:9" ht="15" customHeight="1" x14ac:dyDescent="0.25">
      <c r="C55" s="29"/>
      <c r="D55" s="29"/>
      <c r="E55" s="29"/>
      <c r="F55" s="29"/>
      <c r="G55" s="29"/>
    </row>
    <row r="56" spans="1:9" ht="15" customHeight="1" x14ac:dyDescent="0.25">
      <c r="C56" s="29"/>
      <c r="D56" s="29"/>
      <c r="E56" s="29"/>
      <c r="F56" s="29"/>
      <c r="G56" s="29"/>
    </row>
    <row r="57" spans="1:9" ht="15" customHeight="1" x14ac:dyDescent="0.25">
      <c r="C57" s="29"/>
      <c r="D57" s="29"/>
      <c r="E57" s="29"/>
      <c r="F57" s="29"/>
      <c r="G57" s="29"/>
    </row>
    <row r="58" spans="1:9" ht="15" customHeight="1" x14ac:dyDescent="0.25">
      <c r="C58" s="29"/>
      <c r="D58" s="29"/>
      <c r="E58" s="29"/>
      <c r="F58" s="29"/>
      <c r="G58" s="29"/>
    </row>
    <row r="59" spans="1:9" ht="15" customHeight="1" x14ac:dyDescent="0.25">
      <c r="C59" s="29"/>
      <c r="D59" s="29"/>
      <c r="E59" s="29"/>
      <c r="F59" s="29"/>
      <c r="G59" s="29"/>
    </row>
    <row r="60" spans="1:9" ht="15" customHeight="1" x14ac:dyDescent="0.25"/>
    <row r="61" spans="1:9" ht="15" customHeight="1" x14ac:dyDescent="0.25"/>
  </sheetData>
  <sortState ref="B5:E35">
    <sortCondition ref="B5:B35"/>
  </sortState>
  <customSheetViews>
    <customSheetView guid="{B544136C-407E-43E6-9B24-EBD70BB50554}" showGridLines="0" topLeftCell="A24">
      <selection activeCell="B41" sqref="B41:D41"/>
      <pageMargins left="0.7" right="0.7" top="0.75" bottom="0.75" header="0.3" footer="0.3"/>
      <pageSetup paperSize="9" orientation="portrait" horizontalDpi="4294967293" verticalDpi="0" r:id="rId1"/>
    </customSheetView>
    <customSheetView guid="{0736B1FA-9E06-4CE7-B68A-C3C39CCEF01C}" showGridLines="0">
      <selection activeCell="E6" sqref="E6"/>
      <pageMargins left="0.7" right="0.7" top="0.75" bottom="0.75" header="0.3" footer="0.3"/>
      <pageSetup paperSize="9" orientation="portrait" horizontalDpi="4294967293" verticalDpi="0" r:id="rId2"/>
    </customSheetView>
    <customSheetView guid="{DC35590C-2B94-4904-B7EE-424B7FEB2A9E}" showGridLines="0" topLeftCell="A24">
      <selection activeCell="B41" sqref="B41:D41"/>
      <pageMargins left="0.7" right="0.7" top="0.75" bottom="0.75" header="0.3" footer="0.3"/>
      <pageSetup paperSize="9" orientation="portrait" horizontalDpi="4294967293" verticalDpi="0" r:id="rId3"/>
    </customSheetView>
  </customSheetViews>
  <mergeCells count="5">
    <mergeCell ref="B2:D2"/>
    <mergeCell ref="B38:D38"/>
    <mergeCell ref="B39:D39"/>
    <mergeCell ref="B40:D40"/>
    <mergeCell ref="B41:D41"/>
  </mergeCells>
  <hyperlinks>
    <hyperlink ref="D1" location="Índice!A1" display="[índice Ç]"/>
    <hyperlink ref="B41" r:id="rId4" display="http://www.observatorioemigracao.pt/np4/1291"/>
    <hyperlink ref="B41:D41" r:id="rId5" display="http://www.observatorioemigracao.pt/np4/5926"/>
  </hyperlinks>
  <pageMargins left="0.7" right="0.7" top="0.75" bottom="0.75" header="0.3" footer="0.3"/>
  <pageSetup paperSize="9" orientation="portrait" horizontalDpi="4294967293" verticalDpi="0"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8.7109375" style="29" customWidth="1"/>
    <col min="3" max="3" width="32.7109375" style="43" customWidth="1"/>
    <col min="4" max="4" width="16.7109375" style="29" customWidth="1"/>
    <col min="5" max="16384" width="9.140625" style="29"/>
  </cols>
  <sheetData>
    <row r="1" spans="1:6" s="30" customFormat="1" ht="30" customHeight="1" x14ac:dyDescent="0.25">
      <c r="A1" s="40" t="s">
        <v>0</v>
      </c>
      <c r="B1" s="120" t="s">
        <v>1</v>
      </c>
      <c r="C1" s="119"/>
      <c r="D1" s="62" t="s">
        <v>18</v>
      </c>
    </row>
    <row r="2" spans="1:6" s="30" customFormat="1" ht="45" customHeight="1" thickBot="1" x14ac:dyDescent="0.3">
      <c r="B2" s="410" t="s">
        <v>153</v>
      </c>
      <c r="C2" s="411"/>
      <c r="D2" s="411"/>
    </row>
    <row r="3" spans="1:6" s="30" customFormat="1" ht="45" customHeight="1" x14ac:dyDescent="0.25">
      <c r="B3" s="82" t="s">
        <v>5</v>
      </c>
      <c r="C3" s="94" t="s">
        <v>22</v>
      </c>
      <c r="D3" s="94" t="s">
        <v>108</v>
      </c>
    </row>
    <row r="4" spans="1:6" ht="15" customHeight="1" x14ac:dyDescent="0.25">
      <c r="A4" s="50"/>
      <c r="B4" s="104">
        <v>1</v>
      </c>
      <c r="C4" s="267" t="s">
        <v>58</v>
      </c>
      <c r="D4" s="101">
        <v>15.575723999999999</v>
      </c>
    </row>
    <row r="5" spans="1:6" ht="15" customHeight="1" x14ac:dyDescent="0.25">
      <c r="A5" s="50"/>
      <c r="B5" s="105">
        <v>2</v>
      </c>
      <c r="C5" s="268" t="s">
        <v>57</v>
      </c>
      <c r="D5" s="102">
        <v>12.339062</v>
      </c>
    </row>
    <row r="6" spans="1:6" ht="15" customHeight="1" x14ac:dyDescent="0.25">
      <c r="A6" s="50"/>
      <c r="B6" s="106">
        <v>3</v>
      </c>
      <c r="C6" s="269" t="s">
        <v>59</v>
      </c>
      <c r="D6" s="101">
        <v>10.576765999999999</v>
      </c>
    </row>
    <row r="7" spans="1:6" ht="15" customHeight="1" x14ac:dyDescent="0.25">
      <c r="A7" s="50"/>
      <c r="B7" s="105">
        <v>4</v>
      </c>
      <c r="C7" s="110" t="s">
        <v>9</v>
      </c>
      <c r="D7" s="102">
        <v>9.5460650000000005</v>
      </c>
    </row>
    <row r="8" spans="1:6" ht="15" customHeight="1" x14ac:dyDescent="0.25">
      <c r="A8" s="50"/>
      <c r="B8" s="107">
        <v>5</v>
      </c>
      <c r="C8" s="249" t="s">
        <v>10</v>
      </c>
      <c r="D8" s="101">
        <v>7.2054099999999996</v>
      </c>
    </row>
    <row r="9" spans="1:6" ht="15" customHeight="1" x14ac:dyDescent="0.25">
      <c r="A9" s="50"/>
      <c r="B9" s="105">
        <v>6</v>
      </c>
      <c r="C9" s="268" t="s">
        <v>61</v>
      </c>
      <c r="D9" s="102">
        <v>5.9351929999999999</v>
      </c>
    </row>
    <row r="10" spans="1:6" ht="15" customHeight="1" x14ac:dyDescent="0.25">
      <c r="A10" s="50"/>
      <c r="B10" s="104">
        <v>7</v>
      </c>
      <c r="C10" s="269" t="s">
        <v>60</v>
      </c>
      <c r="D10" s="101">
        <v>5.8257450000000004</v>
      </c>
    </row>
    <row r="11" spans="1:6" ht="15" customHeight="1" x14ac:dyDescent="0.25">
      <c r="A11" s="50"/>
      <c r="B11" s="108">
        <v>8</v>
      </c>
      <c r="C11" s="268" t="s">
        <v>62</v>
      </c>
      <c r="D11" s="102">
        <v>5.3163200000000002</v>
      </c>
    </row>
    <row r="12" spans="1:6" ht="15" customHeight="1" x14ac:dyDescent="0.25">
      <c r="A12" s="50"/>
      <c r="B12" s="104">
        <v>9</v>
      </c>
      <c r="C12" s="269" t="s">
        <v>100</v>
      </c>
      <c r="D12" s="101">
        <v>5.0115090000000002</v>
      </c>
    </row>
    <row r="13" spans="1:6" ht="15" customHeight="1" x14ac:dyDescent="0.25">
      <c r="A13" s="50"/>
      <c r="B13" s="105">
        <v>10</v>
      </c>
      <c r="C13" s="268" t="s">
        <v>26</v>
      </c>
      <c r="D13" s="102">
        <v>4.9174600000000002</v>
      </c>
      <c r="F13" s="50"/>
    </row>
    <row r="14" spans="1:6" ht="15" customHeight="1" x14ac:dyDescent="0.25">
      <c r="A14" s="50"/>
      <c r="B14" s="104">
        <v>11</v>
      </c>
      <c r="C14" s="269" t="s">
        <v>68</v>
      </c>
      <c r="D14" s="101">
        <v>4.8431170000000003</v>
      </c>
    </row>
    <row r="15" spans="1:6" ht="15" customHeight="1" x14ac:dyDescent="0.25">
      <c r="A15" s="50"/>
      <c r="B15" s="105">
        <v>12</v>
      </c>
      <c r="C15" s="268" t="s">
        <v>52</v>
      </c>
      <c r="D15" s="102">
        <v>4.449789</v>
      </c>
      <c r="F15" s="50"/>
    </row>
    <row r="16" spans="1:6" ht="15" customHeight="1" x14ac:dyDescent="0.25">
      <c r="A16" s="50"/>
      <c r="B16" s="104">
        <v>13</v>
      </c>
      <c r="C16" s="302" t="s">
        <v>159</v>
      </c>
      <c r="D16" s="101">
        <v>4.0757380000000003</v>
      </c>
    </row>
    <row r="17" spans="1:6" ht="15" customHeight="1" x14ac:dyDescent="0.25">
      <c r="A17" s="50"/>
      <c r="B17" s="105">
        <v>14</v>
      </c>
      <c r="C17" s="268" t="s">
        <v>30</v>
      </c>
      <c r="D17" s="102">
        <v>4.0454109999999996</v>
      </c>
    </row>
    <row r="18" spans="1:6" ht="15" customHeight="1" x14ac:dyDescent="0.25">
      <c r="A18" s="50"/>
      <c r="B18" s="104">
        <v>15</v>
      </c>
      <c r="C18" s="269" t="s">
        <v>66</v>
      </c>
      <c r="D18" s="101">
        <v>3.8767390000000002</v>
      </c>
    </row>
    <row r="19" spans="1:6" ht="15" customHeight="1" x14ac:dyDescent="0.25">
      <c r="A19" s="50"/>
      <c r="B19" s="105">
        <v>16</v>
      </c>
      <c r="C19" s="268" t="s">
        <v>65</v>
      </c>
      <c r="D19" s="102">
        <v>3.5511849999999998</v>
      </c>
    </row>
    <row r="20" spans="1:6" ht="15" customHeight="1" x14ac:dyDescent="0.25">
      <c r="A20" s="50"/>
      <c r="B20" s="104">
        <v>17</v>
      </c>
      <c r="C20" s="269" t="s">
        <v>32</v>
      </c>
      <c r="D20" s="101">
        <v>3.408118</v>
      </c>
      <c r="F20" s="50"/>
    </row>
    <row r="21" spans="1:6" ht="15" customHeight="1" x14ac:dyDescent="0.25">
      <c r="A21" s="50"/>
      <c r="B21" s="105">
        <v>18</v>
      </c>
      <c r="C21" s="268" t="s">
        <v>90</v>
      </c>
      <c r="D21" s="102">
        <v>3.2689699999999999</v>
      </c>
    </row>
    <row r="22" spans="1:6" ht="15" customHeight="1" x14ac:dyDescent="0.25">
      <c r="A22" s="50"/>
      <c r="B22" s="104">
        <v>19</v>
      </c>
      <c r="C22" s="269" t="s">
        <v>63</v>
      </c>
      <c r="D22" s="101">
        <v>3.114471</v>
      </c>
    </row>
    <row r="23" spans="1:6" ht="15" customHeight="1" x14ac:dyDescent="0.25">
      <c r="A23" s="50"/>
      <c r="B23" s="105">
        <v>20</v>
      </c>
      <c r="C23" s="268" t="s">
        <v>67</v>
      </c>
      <c r="D23" s="102">
        <v>3.023657</v>
      </c>
    </row>
    <row r="24" spans="1:6" ht="15" customHeight="1" x14ac:dyDescent="0.25">
      <c r="A24" s="50"/>
      <c r="B24" s="106">
        <v>21</v>
      </c>
      <c r="C24" s="269" t="s">
        <v>49</v>
      </c>
      <c r="D24" s="101">
        <v>2.9009239999999998</v>
      </c>
      <c r="F24" s="50"/>
    </row>
    <row r="25" spans="1:6" ht="15" customHeight="1" x14ac:dyDescent="0.25">
      <c r="A25" s="50"/>
      <c r="B25" s="108">
        <v>22</v>
      </c>
      <c r="C25" s="203" t="s">
        <v>91</v>
      </c>
      <c r="D25" s="102">
        <v>2.8817970000000002</v>
      </c>
    </row>
    <row r="26" spans="1:6" ht="15" customHeight="1" x14ac:dyDescent="0.25">
      <c r="A26" s="50"/>
      <c r="B26" s="107">
        <v>23</v>
      </c>
      <c r="C26" s="269" t="s">
        <v>64</v>
      </c>
      <c r="D26" s="101">
        <v>2.834641</v>
      </c>
      <c r="F26" s="50"/>
    </row>
    <row r="27" spans="1:6" ht="15" customHeight="1" x14ac:dyDescent="0.25">
      <c r="A27" s="50"/>
      <c r="B27" s="105">
        <v>24</v>
      </c>
      <c r="C27" s="268" t="s">
        <v>71</v>
      </c>
      <c r="D27" s="102">
        <v>2.638852</v>
      </c>
    </row>
    <row r="28" spans="1:6" ht="15" customHeight="1" x14ac:dyDescent="0.25">
      <c r="A28" s="50"/>
      <c r="B28" s="104">
        <v>25</v>
      </c>
      <c r="C28" s="269" t="s">
        <v>101</v>
      </c>
      <c r="D28" s="101">
        <v>2.558678</v>
      </c>
      <c r="F28" s="50"/>
    </row>
    <row r="29" spans="1:6" ht="15" customHeight="1" x14ac:dyDescent="0.25">
      <c r="A29" s="50"/>
      <c r="B29" s="105">
        <v>26</v>
      </c>
      <c r="C29" s="268" t="s">
        <v>69</v>
      </c>
      <c r="D29" s="102">
        <v>2.3458399999999999</v>
      </c>
      <c r="F29" s="50"/>
    </row>
    <row r="30" spans="1:6" ht="15" customHeight="1" x14ac:dyDescent="0.25">
      <c r="A30" s="50"/>
      <c r="B30" s="250">
        <v>27</v>
      </c>
      <c r="C30" s="251" t="s">
        <v>4</v>
      </c>
      <c r="D30" s="252">
        <v>2.3063210000000001</v>
      </c>
    </row>
    <row r="31" spans="1:6" ht="15" customHeight="1" x14ac:dyDescent="0.25">
      <c r="A31" s="50"/>
      <c r="B31" s="105">
        <v>28</v>
      </c>
      <c r="C31" s="268" t="s">
        <v>28</v>
      </c>
      <c r="D31" s="102">
        <v>2.145975</v>
      </c>
      <c r="F31" s="50"/>
    </row>
    <row r="32" spans="1:6" ht="15" customHeight="1" x14ac:dyDescent="0.25">
      <c r="A32" s="50"/>
      <c r="B32" s="271">
        <v>29</v>
      </c>
      <c r="C32" s="2" t="s">
        <v>102</v>
      </c>
      <c r="D32" s="101">
        <v>1.998764</v>
      </c>
    </row>
    <row r="33" spans="1:10" ht="15" customHeight="1" thickBot="1" x14ac:dyDescent="0.3">
      <c r="A33" s="50"/>
      <c r="B33" s="109">
        <v>30</v>
      </c>
      <c r="C33" s="301" t="s">
        <v>158</v>
      </c>
      <c r="D33" s="103">
        <v>1.9910399999999999</v>
      </c>
      <c r="F33" s="50"/>
    </row>
    <row r="34" spans="1:10" x14ac:dyDescent="0.25">
      <c r="C34" s="56"/>
    </row>
    <row r="35" spans="1:10" s="55" customFormat="1" ht="60" customHeight="1" x14ac:dyDescent="0.25">
      <c r="A35" s="48" t="s">
        <v>13</v>
      </c>
      <c r="B35" s="412" t="s">
        <v>89</v>
      </c>
      <c r="C35" s="346"/>
      <c r="D35" s="346"/>
      <c r="E35" s="51"/>
      <c r="F35" s="51"/>
      <c r="G35" s="51"/>
      <c r="H35" s="51"/>
      <c r="I35" s="52"/>
      <c r="J35" s="52"/>
    </row>
    <row r="36" spans="1:10" x14ac:dyDescent="0.25">
      <c r="A36" s="79" t="s">
        <v>11</v>
      </c>
      <c r="B36" s="413" t="s">
        <v>189</v>
      </c>
      <c r="C36" s="414"/>
      <c r="D36" s="414"/>
      <c r="E36" s="75"/>
      <c r="F36" s="75"/>
      <c r="G36" s="75"/>
      <c r="H36" s="75"/>
      <c r="I36" s="76"/>
      <c r="J36" s="76"/>
    </row>
    <row r="37" spans="1:10" x14ac:dyDescent="0.25">
      <c r="A37" s="184" t="s">
        <v>2</v>
      </c>
      <c r="B37" s="415" t="s">
        <v>192</v>
      </c>
      <c r="C37" s="350"/>
      <c r="D37" s="350"/>
      <c r="E37" s="77"/>
      <c r="F37" s="77"/>
      <c r="G37" s="77"/>
      <c r="H37" s="77"/>
      <c r="I37" s="78"/>
      <c r="J37" s="78"/>
    </row>
  </sheetData>
  <customSheetViews>
    <customSheetView guid="{B544136C-407E-43E6-9B24-EBD70BB50554}" showGridLines="0" topLeftCell="A16">
      <selection activeCell="B37" sqref="B37:D37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G20" sqref="G20"/>
      <pageMargins left="0.7" right="0.7" top="0.75" bottom="0.75" header="0.3" footer="0.3"/>
      <pageSetup paperSize="9" orientation="portrait" r:id="rId2"/>
    </customSheetView>
    <customSheetView guid="{DC35590C-2B94-4904-B7EE-424B7FEB2A9E}" showGridLines="0" topLeftCell="A16">
      <selection activeCell="B37" sqref="B37:D37"/>
      <pageMargins left="0.7" right="0.7" top="0.75" bottom="0.75" header="0.3" footer="0.3"/>
      <pageSetup paperSize="9" orientation="portrait" r:id="rId3"/>
    </customSheetView>
  </customSheetViews>
  <mergeCells count="4">
    <mergeCell ref="B2:D2"/>
    <mergeCell ref="B35:D35"/>
    <mergeCell ref="B36:D36"/>
    <mergeCell ref="B37:D37"/>
  </mergeCells>
  <hyperlinks>
    <hyperlink ref="D1" location="Índice!A1" display="[índice Ç]"/>
    <hyperlink ref="B37" r:id="rId4" display="http://www.observatorioemigracao.pt/np4/1291"/>
    <hyperlink ref="B37:D37" r:id="rId5" display="http://www.observatorioemigracao.pt/np4/5926"/>
  </hyperlinks>
  <pageMargins left="0.7" right="0.7" top="0.75" bottom="0.75" header="0.3" footer="0.3"/>
  <pageSetup paperSize="9" orientation="portrait"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8.7109375" style="29" customWidth="1"/>
    <col min="3" max="3" width="32.7109375" style="43" customWidth="1"/>
    <col min="4" max="4" width="16.7109375" style="29" customWidth="1"/>
    <col min="5" max="16384" width="9.140625" style="29"/>
  </cols>
  <sheetData>
    <row r="1" spans="1:6" s="30" customFormat="1" ht="30" customHeight="1" x14ac:dyDescent="0.25">
      <c r="A1" s="40" t="s">
        <v>0</v>
      </c>
      <c r="B1" s="120" t="s">
        <v>1</v>
      </c>
      <c r="C1" s="119"/>
      <c r="D1" s="216" t="s">
        <v>18</v>
      </c>
    </row>
    <row r="2" spans="1:6" s="30" customFormat="1" ht="45" customHeight="1" thickBot="1" x14ac:dyDescent="0.3">
      <c r="B2" s="410" t="s">
        <v>154</v>
      </c>
      <c r="C2" s="411"/>
      <c r="D2" s="411"/>
    </row>
    <row r="3" spans="1:6" s="30" customFormat="1" ht="30" customHeight="1" x14ac:dyDescent="0.25">
      <c r="B3" s="82" t="s">
        <v>5</v>
      </c>
      <c r="C3" s="83" t="s">
        <v>22</v>
      </c>
      <c r="D3" s="94" t="s">
        <v>110</v>
      </c>
    </row>
    <row r="4" spans="1:6" ht="15" customHeight="1" x14ac:dyDescent="0.25">
      <c r="A4" s="50"/>
      <c r="B4" s="107">
        <v>1</v>
      </c>
      <c r="C4" s="267" t="s">
        <v>65</v>
      </c>
      <c r="D4" s="101">
        <v>76.067491977022001</v>
      </c>
    </row>
    <row r="5" spans="1:6" ht="15" customHeight="1" x14ac:dyDescent="0.25">
      <c r="A5" s="50"/>
      <c r="B5" s="108">
        <v>2</v>
      </c>
      <c r="C5" s="268" t="s">
        <v>70</v>
      </c>
      <c r="D5" s="102">
        <v>48.01166799430284</v>
      </c>
    </row>
    <row r="6" spans="1:6" ht="15" customHeight="1" x14ac:dyDescent="0.25">
      <c r="A6" s="50"/>
      <c r="B6" s="107">
        <v>3</v>
      </c>
      <c r="C6" s="269" t="s">
        <v>103</v>
      </c>
      <c r="D6" s="101">
        <v>43.32261884266704</v>
      </c>
    </row>
    <row r="7" spans="1:6" ht="15" customHeight="1" x14ac:dyDescent="0.25">
      <c r="A7" s="50"/>
      <c r="B7" s="108">
        <v>4</v>
      </c>
      <c r="C7" s="268" t="s">
        <v>73</v>
      </c>
      <c r="D7" s="102">
        <v>38.765427581033308</v>
      </c>
    </row>
    <row r="8" spans="1:6" ht="15" customHeight="1" x14ac:dyDescent="0.25">
      <c r="A8" s="50"/>
      <c r="B8" s="107">
        <v>5</v>
      </c>
      <c r="C8" s="204" t="s">
        <v>74</v>
      </c>
      <c r="D8" s="101">
        <v>38.214356674011533</v>
      </c>
    </row>
    <row r="9" spans="1:6" ht="15" customHeight="1" x14ac:dyDescent="0.25">
      <c r="A9" s="50"/>
      <c r="B9" s="108">
        <v>6</v>
      </c>
      <c r="C9" s="268" t="s">
        <v>75</v>
      </c>
      <c r="D9" s="102">
        <v>31.059922219217736</v>
      </c>
    </row>
    <row r="10" spans="1:6" ht="15" customHeight="1" x14ac:dyDescent="0.25">
      <c r="A10" s="50"/>
      <c r="B10" s="107">
        <v>7</v>
      </c>
      <c r="C10" s="269" t="s">
        <v>100</v>
      </c>
      <c r="D10" s="101">
        <v>27.0857049834527</v>
      </c>
    </row>
    <row r="11" spans="1:6" ht="15" customHeight="1" x14ac:dyDescent="0.25">
      <c r="A11" s="50"/>
      <c r="B11" s="108">
        <v>8</v>
      </c>
      <c r="C11" s="268" t="s">
        <v>76</v>
      </c>
      <c r="D11" s="102">
        <v>26.713859691431729</v>
      </c>
    </row>
    <row r="12" spans="1:6" ht="15" customHeight="1" x14ac:dyDescent="0.25">
      <c r="A12" s="50"/>
      <c r="B12" s="107">
        <v>9</v>
      </c>
      <c r="C12" s="269" t="s">
        <v>78</v>
      </c>
      <c r="D12" s="101">
        <v>24.827311466749549</v>
      </c>
    </row>
    <row r="13" spans="1:6" ht="15" customHeight="1" x14ac:dyDescent="0.25">
      <c r="A13" s="50"/>
      <c r="B13" s="108">
        <v>10</v>
      </c>
      <c r="C13" s="203" t="s">
        <v>81</v>
      </c>
      <c r="D13" s="102">
        <v>23.44141914016345</v>
      </c>
      <c r="F13" s="50"/>
    </row>
    <row r="14" spans="1:6" ht="15" customHeight="1" x14ac:dyDescent="0.25">
      <c r="A14" s="50"/>
      <c r="B14" s="107">
        <v>11</v>
      </c>
      <c r="C14" s="302" t="s">
        <v>159</v>
      </c>
      <c r="D14" s="101">
        <v>23.124458092055104</v>
      </c>
    </row>
    <row r="15" spans="1:6" ht="15" customHeight="1" x14ac:dyDescent="0.25">
      <c r="A15" s="50"/>
      <c r="B15" s="111">
        <v>12</v>
      </c>
      <c r="C15" s="112" t="s">
        <v>4</v>
      </c>
      <c r="D15" s="113">
        <v>22.283718830203821</v>
      </c>
      <c r="F15" s="50"/>
    </row>
    <row r="16" spans="1:6" ht="15" customHeight="1" x14ac:dyDescent="0.25">
      <c r="A16" s="50"/>
      <c r="B16" s="107">
        <v>13</v>
      </c>
      <c r="C16" s="269" t="s">
        <v>79</v>
      </c>
      <c r="D16" s="101">
        <v>21.839088087017196</v>
      </c>
    </row>
    <row r="17" spans="1:6" ht="15" customHeight="1" x14ac:dyDescent="0.25">
      <c r="A17" s="50"/>
      <c r="B17" s="108">
        <v>14</v>
      </c>
      <c r="C17" s="268" t="s">
        <v>77</v>
      </c>
      <c r="D17" s="102">
        <v>20.961735201554472</v>
      </c>
    </row>
    <row r="18" spans="1:6" ht="15" customHeight="1" x14ac:dyDescent="0.25">
      <c r="A18" s="50"/>
      <c r="B18" s="107">
        <v>15</v>
      </c>
      <c r="C18" s="269" t="s">
        <v>55</v>
      </c>
      <c r="D18" s="101">
        <v>20.402884972986691</v>
      </c>
    </row>
    <row r="19" spans="1:6" ht="15" customHeight="1" x14ac:dyDescent="0.25">
      <c r="A19" s="50"/>
      <c r="B19" s="108">
        <v>16</v>
      </c>
      <c r="C19" s="268" t="s">
        <v>104</v>
      </c>
      <c r="D19" s="102">
        <v>19.774631752935854</v>
      </c>
    </row>
    <row r="20" spans="1:6" ht="15" customHeight="1" x14ac:dyDescent="0.25">
      <c r="A20" s="50"/>
      <c r="B20" s="107">
        <v>17</v>
      </c>
      <c r="C20" s="269" t="s">
        <v>51</v>
      </c>
      <c r="D20" s="101">
        <v>18.903524695100238</v>
      </c>
      <c r="F20" s="50"/>
    </row>
    <row r="21" spans="1:6" ht="15" customHeight="1" x14ac:dyDescent="0.25">
      <c r="A21" s="50"/>
      <c r="B21" s="108">
        <v>18</v>
      </c>
      <c r="C21" s="268" t="s">
        <v>48</v>
      </c>
      <c r="D21" s="102">
        <v>18.812596446811483</v>
      </c>
    </row>
    <row r="22" spans="1:6" ht="15" customHeight="1" x14ac:dyDescent="0.25">
      <c r="A22" s="50"/>
      <c r="B22" s="107">
        <v>19</v>
      </c>
      <c r="C22" s="269" t="s">
        <v>102</v>
      </c>
      <c r="D22" s="101">
        <v>18.529199310584197</v>
      </c>
    </row>
    <row r="23" spans="1:6" ht="15" customHeight="1" x14ac:dyDescent="0.25">
      <c r="A23" s="50"/>
      <c r="B23" s="108">
        <v>20</v>
      </c>
      <c r="C23" s="268" t="s">
        <v>83</v>
      </c>
      <c r="D23" s="102">
        <v>17.717354388602384</v>
      </c>
    </row>
    <row r="24" spans="1:6" ht="15" customHeight="1" x14ac:dyDescent="0.25">
      <c r="A24" s="50"/>
      <c r="B24" s="107">
        <v>21</v>
      </c>
      <c r="C24" s="269" t="s">
        <v>32</v>
      </c>
      <c r="D24" s="101">
        <v>17.467384581384636</v>
      </c>
      <c r="F24" s="50"/>
    </row>
    <row r="25" spans="1:6" ht="15" customHeight="1" x14ac:dyDescent="0.25">
      <c r="A25" s="50"/>
      <c r="B25" s="218">
        <v>22</v>
      </c>
      <c r="C25" s="219" t="s">
        <v>50</v>
      </c>
      <c r="D25" s="102">
        <v>17.136639731073743</v>
      </c>
    </row>
    <row r="26" spans="1:6" ht="15" customHeight="1" x14ac:dyDescent="0.25">
      <c r="A26" s="50"/>
      <c r="B26" s="107">
        <v>23</v>
      </c>
      <c r="C26" s="269" t="s">
        <v>80</v>
      </c>
      <c r="D26" s="101">
        <v>17.037904059068246</v>
      </c>
      <c r="F26" s="50"/>
    </row>
    <row r="27" spans="1:6" ht="15" customHeight="1" x14ac:dyDescent="0.25">
      <c r="A27" s="50"/>
      <c r="B27" s="108">
        <v>24</v>
      </c>
      <c r="C27" s="268" t="s">
        <v>39</v>
      </c>
      <c r="D27" s="102">
        <v>16.453497146138758</v>
      </c>
    </row>
    <row r="28" spans="1:6" ht="15" customHeight="1" x14ac:dyDescent="0.25">
      <c r="A28" s="50"/>
      <c r="B28" s="107">
        <v>25</v>
      </c>
      <c r="C28" s="302" t="s">
        <v>160</v>
      </c>
      <c r="D28" s="101">
        <v>15.641851482956829</v>
      </c>
      <c r="F28" s="50"/>
    </row>
    <row r="29" spans="1:6" ht="15" customHeight="1" x14ac:dyDescent="0.25">
      <c r="A29" s="50"/>
      <c r="B29" s="108">
        <v>26</v>
      </c>
      <c r="C29" s="268" t="s">
        <v>40</v>
      </c>
      <c r="D29" s="102">
        <v>15.205097399811208</v>
      </c>
      <c r="F29" s="50"/>
    </row>
    <row r="30" spans="1:6" ht="15" customHeight="1" x14ac:dyDescent="0.25">
      <c r="A30" s="50"/>
      <c r="B30" s="107">
        <v>27</v>
      </c>
      <c r="C30" s="269" t="s">
        <v>44</v>
      </c>
      <c r="D30" s="101">
        <v>15.088247528871104</v>
      </c>
    </row>
    <row r="31" spans="1:6" ht="15" customHeight="1" x14ac:dyDescent="0.25">
      <c r="A31" s="50"/>
      <c r="B31" s="108">
        <v>28</v>
      </c>
      <c r="C31" s="268" t="s">
        <v>68</v>
      </c>
      <c r="D31" s="102">
        <v>14.889729200399353</v>
      </c>
      <c r="F31" s="50"/>
    </row>
    <row r="32" spans="1:6" ht="15" customHeight="1" x14ac:dyDescent="0.25">
      <c r="A32" s="50"/>
      <c r="B32" s="107">
        <v>29</v>
      </c>
      <c r="C32" s="269" t="s">
        <v>105</v>
      </c>
      <c r="D32" s="101">
        <v>14.287409836164546</v>
      </c>
    </row>
    <row r="33" spans="1:8" ht="15" customHeight="1" thickBot="1" x14ac:dyDescent="0.3">
      <c r="A33" s="50"/>
      <c r="B33" s="109">
        <v>30</v>
      </c>
      <c r="C33" s="270" t="s">
        <v>82</v>
      </c>
      <c r="D33" s="103">
        <v>13.641686192676724</v>
      </c>
      <c r="F33" s="50"/>
    </row>
    <row r="34" spans="1:8" x14ac:dyDescent="0.25">
      <c r="C34" s="56"/>
    </row>
    <row r="35" spans="1:8" ht="30" customHeight="1" x14ac:dyDescent="0.25">
      <c r="A35" s="91" t="s">
        <v>12</v>
      </c>
      <c r="B35" s="417" t="s">
        <v>106</v>
      </c>
      <c r="C35" s="418"/>
      <c r="D35" s="418"/>
    </row>
    <row r="36" spans="1:8" s="55" customFormat="1" ht="60" customHeight="1" x14ac:dyDescent="0.25">
      <c r="A36" s="48" t="s">
        <v>13</v>
      </c>
      <c r="B36" s="416" t="s">
        <v>89</v>
      </c>
      <c r="C36" s="346"/>
      <c r="D36" s="346"/>
      <c r="E36" s="51"/>
      <c r="F36" s="51"/>
      <c r="G36" s="52"/>
      <c r="H36" s="52"/>
    </row>
    <row r="37" spans="1:8" x14ac:dyDescent="0.25">
      <c r="A37" s="79" t="s">
        <v>11</v>
      </c>
      <c r="B37" s="413" t="s">
        <v>189</v>
      </c>
      <c r="C37" s="414"/>
      <c r="D37" s="414"/>
      <c r="E37" s="75"/>
      <c r="F37" s="75"/>
      <c r="G37" s="76"/>
      <c r="H37" s="76"/>
    </row>
    <row r="38" spans="1:8" x14ac:dyDescent="0.25">
      <c r="A38" s="184" t="s">
        <v>2</v>
      </c>
      <c r="B38" s="415" t="s">
        <v>192</v>
      </c>
      <c r="C38" s="350"/>
      <c r="D38" s="350"/>
      <c r="E38" s="77"/>
      <c r="F38" s="77"/>
      <c r="G38" s="78"/>
      <c r="H38" s="78"/>
    </row>
  </sheetData>
  <customSheetViews>
    <customSheetView guid="{B544136C-407E-43E6-9B24-EBD70BB50554}" showGridLines="0" topLeftCell="A19">
      <selection activeCell="B38" sqref="B38:D38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D1" sqref="D1"/>
      <pageMargins left="0.7" right="0.7" top="0.75" bottom="0.75" header="0.3" footer="0.3"/>
      <pageSetup paperSize="9" orientation="portrait" r:id="rId2"/>
    </customSheetView>
    <customSheetView guid="{DC35590C-2B94-4904-B7EE-424B7FEB2A9E}" showGridLines="0" topLeftCell="A19">
      <selection activeCell="B38" sqref="B38:D38"/>
      <pageMargins left="0.7" right="0.7" top="0.75" bottom="0.75" header="0.3" footer="0.3"/>
      <pageSetup paperSize="9" orientation="portrait" r:id="rId3"/>
    </customSheetView>
  </customSheetViews>
  <mergeCells count="5">
    <mergeCell ref="B2:D2"/>
    <mergeCell ref="B36:D36"/>
    <mergeCell ref="B37:D37"/>
    <mergeCell ref="B38:D38"/>
    <mergeCell ref="B35:D35"/>
  </mergeCells>
  <hyperlinks>
    <hyperlink ref="D1" location="Índice!A1" display="[índice Ç]"/>
    <hyperlink ref="B38" r:id="rId4" display="http://www.observatorioemigracao.pt/np4/1291"/>
    <hyperlink ref="B38:D38" r:id="rId5" display="http://www.observatorioemigracao.pt/np4/5926"/>
  </hyperlinks>
  <pageMargins left="0.7" right="0.7" top="0.75" bottom="0.75" header="0.3" footer="0.3"/>
  <pageSetup paperSize="9" orientation="portrait"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51"/>
  <sheetViews>
    <sheetView showGridLines="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24.7109375" style="29" customWidth="1"/>
    <col min="3" max="3" width="24.7109375" style="43" customWidth="1"/>
    <col min="4" max="4" width="24.7109375" style="29" customWidth="1"/>
    <col min="5" max="16384" width="9.140625" style="29"/>
  </cols>
  <sheetData>
    <row r="1" spans="1:138" s="30" customFormat="1" ht="30" customHeight="1" x14ac:dyDescent="0.25">
      <c r="A1" s="40" t="s">
        <v>0</v>
      </c>
      <c r="B1" s="121" t="s">
        <v>1</v>
      </c>
      <c r="C1" s="68"/>
      <c r="D1" s="62" t="s">
        <v>18</v>
      </c>
    </row>
    <row r="2" spans="1:138" s="30" customFormat="1" ht="45" customHeight="1" thickBot="1" x14ac:dyDescent="0.3">
      <c r="B2" s="410" t="s">
        <v>156</v>
      </c>
      <c r="C2" s="411"/>
      <c r="D2" s="419"/>
    </row>
    <row r="3" spans="1:138" s="30" customFormat="1" ht="30" customHeight="1" x14ac:dyDescent="0.25">
      <c r="B3" s="84" t="s">
        <v>21</v>
      </c>
      <c r="C3" s="82" t="s">
        <v>23</v>
      </c>
      <c r="D3" s="70" t="s">
        <v>24</v>
      </c>
    </row>
    <row r="4" spans="1:138" s="54" customFormat="1" ht="15" customHeight="1" x14ac:dyDescent="0.25">
      <c r="A4" s="50"/>
      <c r="B4" s="206" t="s">
        <v>30</v>
      </c>
      <c r="C4" s="151">
        <v>5.0136125270321825</v>
      </c>
      <c r="D4" s="210">
        <v>14.87905129532327</v>
      </c>
      <c r="E4" s="29"/>
      <c r="F4" s="29"/>
      <c r="G4"/>
      <c r="H4"/>
      <c r="I4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</row>
    <row r="5" spans="1:138" ht="15" customHeight="1" x14ac:dyDescent="0.25">
      <c r="A5" s="50"/>
      <c r="B5" s="205" t="s">
        <v>37</v>
      </c>
      <c r="C5" s="150">
        <v>6.7390977163785353</v>
      </c>
      <c r="D5" s="149">
        <v>17.465726250516997</v>
      </c>
      <c r="G5"/>
      <c r="H5"/>
      <c r="I5"/>
    </row>
    <row r="6" spans="1:138" s="54" customFormat="1" ht="15" customHeight="1" x14ac:dyDescent="0.25">
      <c r="A6" s="50"/>
      <c r="B6" s="206" t="s">
        <v>38</v>
      </c>
      <c r="C6" s="151">
        <v>4.6993625738902391</v>
      </c>
      <c r="D6" s="210">
        <v>12.283533194231943</v>
      </c>
      <c r="E6" s="29"/>
      <c r="F6" s="29"/>
      <c r="G6"/>
      <c r="H6"/>
      <c r="I6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</row>
    <row r="7" spans="1:138" ht="15" customHeight="1" x14ac:dyDescent="0.25">
      <c r="A7" s="50"/>
      <c r="B7" s="205" t="s">
        <v>39</v>
      </c>
      <c r="C7" s="150">
        <v>16.453497146138758</v>
      </c>
      <c r="D7" s="149">
        <v>1.428196392423998</v>
      </c>
      <c r="G7"/>
      <c r="H7"/>
      <c r="I7"/>
    </row>
    <row r="8" spans="1:138" s="54" customFormat="1" ht="15" customHeight="1" x14ac:dyDescent="0.25">
      <c r="A8" s="50"/>
      <c r="B8" s="206" t="s">
        <v>40</v>
      </c>
      <c r="C8" s="151">
        <v>15.205097399811208</v>
      </c>
      <c r="D8" s="210">
        <v>16.834034154295033</v>
      </c>
      <c r="E8" s="29"/>
      <c r="F8" s="29"/>
      <c r="G8"/>
      <c r="H8"/>
      <c r="I8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</row>
    <row r="9" spans="1:138" s="54" customFormat="1" ht="15" customHeight="1" x14ac:dyDescent="0.25">
      <c r="A9" s="50"/>
      <c r="B9" s="303" t="s">
        <v>55</v>
      </c>
      <c r="C9" s="150">
        <v>20.399999999999999</v>
      </c>
      <c r="D9" s="149">
        <v>13.6</v>
      </c>
      <c r="E9" s="29"/>
      <c r="F9" s="29"/>
      <c r="G9"/>
      <c r="H9"/>
      <c r="I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</row>
    <row r="10" spans="1:138" ht="15" customHeight="1" x14ac:dyDescent="0.25">
      <c r="A10" s="50"/>
      <c r="B10" s="206" t="s">
        <v>41</v>
      </c>
      <c r="C10" s="151">
        <v>4.4217925268663469</v>
      </c>
      <c r="D10" s="210">
        <v>10.09899135327225</v>
      </c>
      <c r="G10"/>
      <c r="H10"/>
      <c r="I10"/>
    </row>
    <row r="11" spans="1:138" s="54" customFormat="1" ht="15" customHeight="1" x14ac:dyDescent="0.25">
      <c r="A11" s="50"/>
      <c r="B11" s="205" t="s">
        <v>42</v>
      </c>
      <c r="C11" s="150">
        <v>6.2956829549940307</v>
      </c>
      <c r="D11" s="149">
        <v>3.2654178994069212</v>
      </c>
      <c r="E11" s="29"/>
      <c r="F11" s="29"/>
      <c r="G11"/>
      <c r="H11"/>
      <c r="I11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</row>
    <row r="12" spans="1:138" ht="15" customHeight="1" x14ac:dyDescent="0.25">
      <c r="A12" s="50"/>
      <c r="B12" s="206" t="s">
        <v>43</v>
      </c>
      <c r="C12" s="151">
        <v>6.7950777886227316</v>
      </c>
      <c r="D12" s="210">
        <v>11.412964093317328</v>
      </c>
      <c r="G12"/>
      <c r="H12"/>
      <c r="I12"/>
    </row>
    <row r="13" spans="1:138" s="54" customFormat="1" ht="15" customHeight="1" x14ac:dyDescent="0.25">
      <c r="A13" s="50"/>
      <c r="B13" s="205" t="s">
        <v>27</v>
      </c>
      <c r="C13" s="150">
        <v>2.7123979105800071</v>
      </c>
      <c r="D13" s="149">
        <v>12.690237191825911</v>
      </c>
      <c r="E13" s="29"/>
      <c r="F13" s="29"/>
      <c r="G13"/>
      <c r="H13"/>
      <c r="I13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</row>
    <row r="14" spans="1:138" ht="15" customHeight="1" x14ac:dyDescent="0.25">
      <c r="A14" s="50"/>
      <c r="B14" s="206" t="s">
        <v>44</v>
      </c>
      <c r="C14" s="151">
        <v>15.088247528871104</v>
      </c>
      <c r="D14" s="210">
        <v>15.41630922214485</v>
      </c>
      <c r="G14"/>
      <c r="H14"/>
      <c r="I14"/>
    </row>
    <row r="15" spans="1:138" s="54" customFormat="1" ht="15" customHeight="1" x14ac:dyDescent="0.25">
      <c r="A15" s="50"/>
      <c r="B15" s="205" t="s">
        <v>45</v>
      </c>
      <c r="C15" s="150">
        <v>5.3616663126467596</v>
      </c>
      <c r="D15" s="149">
        <v>5.7396832572690215</v>
      </c>
      <c r="E15" s="29"/>
      <c r="F15" s="29"/>
      <c r="G15"/>
      <c r="H15"/>
      <c r="I15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</row>
    <row r="16" spans="1:138" ht="15" customHeight="1" x14ac:dyDescent="0.25">
      <c r="A16" s="50"/>
      <c r="B16" s="206" t="s">
        <v>28</v>
      </c>
      <c r="C16" s="151">
        <v>3.3325001985780185</v>
      </c>
      <c r="D16" s="210">
        <v>12.088479376886635</v>
      </c>
      <c r="G16"/>
      <c r="H16"/>
      <c r="I16"/>
    </row>
    <row r="17" spans="1:138" s="54" customFormat="1" ht="15" customHeight="1" x14ac:dyDescent="0.25">
      <c r="A17" s="50"/>
      <c r="B17" s="205" t="s">
        <v>46</v>
      </c>
      <c r="C17" s="150">
        <v>7.9568550867638734</v>
      </c>
      <c r="D17" s="149">
        <v>11.342377373850677</v>
      </c>
      <c r="E17" s="29"/>
      <c r="F17" s="29"/>
      <c r="G17"/>
      <c r="H17"/>
      <c r="I17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</row>
    <row r="18" spans="1:138" ht="15" customHeight="1" x14ac:dyDescent="0.25">
      <c r="A18" s="50"/>
      <c r="B18" s="206" t="s">
        <v>56</v>
      </c>
      <c r="C18" s="151">
        <v>5.7987481070083069</v>
      </c>
      <c r="D18" s="210">
        <v>11.6956827411211</v>
      </c>
      <c r="G18"/>
      <c r="H18"/>
      <c r="I18"/>
    </row>
    <row r="19" spans="1:138" s="54" customFormat="1" ht="15" customHeight="1" x14ac:dyDescent="0.25">
      <c r="A19" s="50"/>
      <c r="B19" s="205" t="s">
        <v>47</v>
      </c>
      <c r="C19" s="150">
        <v>6.0470381449135129</v>
      </c>
      <c r="D19" s="149">
        <v>4.5624652524910392</v>
      </c>
      <c r="E19" s="29"/>
      <c r="F19" s="29"/>
      <c r="G19"/>
      <c r="H19"/>
      <c r="I1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</row>
    <row r="20" spans="1:138" ht="15" customHeight="1" x14ac:dyDescent="0.25">
      <c r="A20" s="50"/>
      <c r="B20" s="206" t="s">
        <v>48</v>
      </c>
      <c r="C20" s="151">
        <v>18.812596446811483</v>
      </c>
      <c r="D20" s="210">
        <v>15.91693656665881</v>
      </c>
      <c r="G20"/>
      <c r="H20"/>
      <c r="I20"/>
    </row>
    <row r="21" spans="1:138" s="54" customFormat="1" ht="15" customHeight="1" x14ac:dyDescent="0.25">
      <c r="A21" s="50"/>
      <c r="B21" s="205" t="s">
        <v>49</v>
      </c>
      <c r="C21" s="150">
        <v>4.8512312809434013</v>
      </c>
      <c r="D21" s="149">
        <v>9.6807677420957017</v>
      </c>
      <c r="E21" s="29"/>
      <c r="F21" s="29"/>
      <c r="G21"/>
      <c r="H21"/>
      <c r="I21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</row>
    <row r="22" spans="1:138" ht="15" customHeight="1" x14ac:dyDescent="0.25">
      <c r="A22" s="50"/>
      <c r="B22" s="206" t="s">
        <v>50</v>
      </c>
      <c r="C22" s="151">
        <v>17.136639731073743</v>
      </c>
      <c r="D22" s="210">
        <v>13.353240264034108</v>
      </c>
      <c r="G22"/>
      <c r="H22"/>
      <c r="I22"/>
    </row>
    <row r="23" spans="1:138" s="54" customFormat="1" ht="15" customHeight="1" x14ac:dyDescent="0.25">
      <c r="A23" s="50"/>
      <c r="B23" s="205" t="s">
        <v>51</v>
      </c>
      <c r="C23" s="150">
        <v>18.903524695100238</v>
      </c>
      <c r="D23" s="149">
        <v>4.7260896225513784</v>
      </c>
      <c r="E23" s="29"/>
      <c r="F23" s="29"/>
      <c r="G23"/>
      <c r="H23"/>
      <c r="I23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</row>
    <row r="24" spans="1:138" ht="15" customHeight="1" x14ac:dyDescent="0.25">
      <c r="A24" s="50"/>
      <c r="B24" s="206" t="s">
        <v>29</v>
      </c>
      <c r="C24" s="151">
        <v>10.76651795947876</v>
      </c>
      <c r="D24" s="210">
        <v>43.964133942268695</v>
      </c>
      <c r="G24"/>
      <c r="H24"/>
      <c r="I24"/>
    </row>
    <row r="25" spans="1:138" s="54" customFormat="1" ht="15" customHeight="1" x14ac:dyDescent="0.25">
      <c r="A25" s="50"/>
      <c r="B25" s="114" t="s">
        <v>6</v>
      </c>
      <c r="C25" s="150">
        <v>24.695344782286764</v>
      </c>
      <c r="D25" s="149">
        <v>9.8984880693625037</v>
      </c>
      <c r="E25" s="29"/>
      <c r="F25" s="29"/>
      <c r="G25"/>
      <c r="H25"/>
      <c r="I2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</row>
    <row r="26" spans="1:138" ht="15" customHeight="1" x14ac:dyDescent="0.25">
      <c r="A26" s="50"/>
      <c r="B26" s="206" t="s">
        <v>52</v>
      </c>
      <c r="C26" s="151">
        <v>11.524429556419989</v>
      </c>
      <c r="D26" s="210">
        <v>1.6041808365599379</v>
      </c>
      <c r="G26"/>
      <c r="H26"/>
      <c r="I26"/>
    </row>
    <row r="27" spans="1:138" s="54" customFormat="1" ht="15" customHeight="1" x14ac:dyDescent="0.25">
      <c r="A27" s="50"/>
      <c r="B27" s="69" t="s">
        <v>4</v>
      </c>
      <c r="C27" s="152">
        <v>22.283718830203821</v>
      </c>
      <c r="D27" s="153">
        <v>8.0895935893659043</v>
      </c>
      <c r="E27" s="29"/>
      <c r="F27" s="29"/>
      <c r="G27"/>
      <c r="H27"/>
      <c r="I27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</row>
    <row r="28" spans="1:138" ht="15" customHeight="1" x14ac:dyDescent="0.25">
      <c r="A28" s="50"/>
      <c r="B28" s="206" t="s">
        <v>26</v>
      </c>
      <c r="C28" s="151">
        <v>7.5985450850418159</v>
      </c>
      <c r="D28" s="154">
        <v>13.20097824627398</v>
      </c>
      <c r="G28"/>
      <c r="H28"/>
      <c r="I28"/>
    </row>
    <row r="29" spans="1:138" s="54" customFormat="1" ht="15" customHeight="1" x14ac:dyDescent="0.25">
      <c r="A29" s="50"/>
      <c r="B29" s="205" t="s">
        <v>53</v>
      </c>
      <c r="C29" s="150">
        <v>8.8453528183985366</v>
      </c>
      <c r="D29" s="149">
        <v>3.8422256801691632</v>
      </c>
      <c r="E29" s="29"/>
      <c r="F29" s="29"/>
      <c r="G29"/>
      <c r="H29"/>
      <c r="I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</row>
    <row r="30" spans="1:138" ht="15" customHeight="1" x14ac:dyDescent="0.25">
      <c r="A30" s="50"/>
      <c r="B30" s="71" t="s">
        <v>32</v>
      </c>
      <c r="C30" s="154">
        <v>17.467384581384636</v>
      </c>
      <c r="D30" s="210">
        <v>1.1631348031532869</v>
      </c>
      <c r="G30"/>
      <c r="H30"/>
      <c r="I30"/>
    </row>
    <row r="31" spans="1:138" s="54" customFormat="1" ht="15" customHeight="1" thickBot="1" x14ac:dyDescent="0.3">
      <c r="A31" s="50"/>
      <c r="B31" s="207" t="s">
        <v>54</v>
      </c>
      <c r="C31" s="155">
        <v>3.4094843603295333</v>
      </c>
      <c r="D31" s="156">
        <v>16.767558750380648</v>
      </c>
      <c r="E31" s="29"/>
      <c r="F31" s="29"/>
      <c r="G31"/>
      <c r="H31"/>
      <c r="I31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</row>
    <row r="32" spans="1:138" s="54" customFormat="1" ht="15" customHeight="1" x14ac:dyDescent="0.25">
      <c r="A32" s="29"/>
      <c r="B32" s="178"/>
      <c r="C32" s="151"/>
      <c r="D32" s="154"/>
      <c r="E32" s="29"/>
      <c r="F32" s="29"/>
      <c r="G32"/>
      <c r="H32"/>
      <c r="I32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</row>
    <row r="33" spans="1:10" s="189" customFormat="1" ht="30" customHeight="1" x14ac:dyDescent="0.25">
      <c r="A33" s="91" t="s">
        <v>12</v>
      </c>
      <c r="B33" s="420" t="s">
        <v>161</v>
      </c>
      <c r="C33" s="366"/>
      <c r="D33" s="366"/>
    </row>
    <row r="34" spans="1:10" ht="45" customHeight="1" x14ac:dyDescent="0.25">
      <c r="A34" s="48" t="s">
        <v>13</v>
      </c>
      <c r="B34" s="412" t="s">
        <v>89</v>
      </c>
      <c r="C34" s="346"/>
      <c r="D34" s="346"/>
      <c r="E34" s="51"/>
      <c r="F34" s="51"/>
      <c r="G34" s="51"/>
      <c r="H34" s="51"/>
      <c r="I34" s="52"/>
      <c r="J34" s="52"/>
    </row>
    <row r="35" spans="1:10" ht="15" customHeight="1" x14ac:dyDescent="0.25">
      <c r="A35" s="79" t="s">
        <v>11</v>
      </c>
      <c r="B35" s="413" t="s">
        <v>189</v>
      </c>
      <c r="C35" s="414"/>
      <c r="D35" s="414"/>
      <c r="E35" s="75"/>
      <c r="F35" s="75"/>
      <c r="G35" s="75"/>
      <c r="H35" s="75"/>
      <c r="I35" s="76"/>
      <c r="J35" s="76"/>
    </row>
    <row r="36" spans="1:10" ht="15" customHeight="1" x14ac:dyDescent="0.25">
      <c r="A36" s="184" t="s">
        <v>2</v>
      </c>
      <c r="B36" s="415" t="s">
        <v>192</v>
      </c>
      <c r="C36" s="350"/>
      <c r="D36" s="350"/>
      <c r="E36" s="77"/>
      <c r="F36" s="77"/>
      <c r="G36" s="77"/>
      <c r="H36" s="77"/>
      <c r="I36" s="78"/>
      <c r="J36" s="78"/>
    </row>
    <row r="37" spans="1:10" x14ac:dyDescent="0.25">
      <c r="B37"/>
      <c r="C37"/>
      <c r="D37"/>
      <c r="E37"/>
    </row>
    <row r="38" spans="1:10" x14ac:dyDescent="0.25">
      <c r="B38"/>
      <c r="C38"/>
      <c r="D38"/>
      <c r="E38"/>
    </row>
    <row r="39" spans="1:10" x14ac:dyDescent="0.25">
      <c r="B39"/>
      <c r="C39"/>
      <c r="D39"/>
      <c r="E39"/>
    </row>
    <row r="40" spans="1:10" x14ac:dyDescent="0.25">
      <c r="B40"/>
      <c r="C40"/>
      <c r="D40"/>
      <c r="E40"/>
    </row>
    <row r="41" spans="1:10" x14ac:dyDescent="0.25">
      <c r="B41"/>
      <c r="C41"/>
      <c r="D41"/>
      <c r="E41"/>
    </row>
    <row r="42" spans="1:10" x14ac:dyDescent="0.25">
      <c r="B42"/>
      <c r="C42"/>
      <c r="D42"/>
      <c r="E42"/>
    </row>
    <row r="43" spans="1:10" x14ac:dyDescent="0.25">
      <c r="B43"/>
      <c r="C43"/>
      <c r="D43"/>
      <c r="E43"/>
    </row>
    <row r="44" spans="1:10" x14ac:dyDescent="0.25">
      <c r="B44"/>
      <c r="C44"/>
      <c r="D44"/>
      <c r="E44"/>
    </row>
    <row r="45" spans="1:10" x14ac:dyDescent="0.25">
      <c r="B45"/>
      <c r="C45"/>
      <c r="D45"/>
      <c r="E45"/>
    </row>
    <row r="46" spans="1:10" x14ac:dyDescent="0.25">
      <c r="B46"/>
      <c r="C46"/>
      <c r="D46"/>
      <c r="E46"/>
    </row>
    <row r="47" spans="1:10" x14ac:dyDescent="0.25">
      <c r="B47"/>
      <c r="C47"/>
      <c r="D47"/>
      <c r="E47"/>
    </row>
    <row r="48" spans="1:10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</row>
  </sheetData>
  <sortState ref="B4:D30">
    <sortCondition ref="B4:B30"/>
  </sortState>
  <customSheetViews>
    <customSheetView guid="{B544136C-407E-43E6-9B24-EBD70BB50554}" showGridLines="0" topLeftCell="A19">
      <selection activeCell="D1" sqref="D1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D1" sqref="D1"/>
      <pageMargins left="0.7" right="0.7" top="0.75" bottom="0.75" header="0.3" footer="0.3"/>
      <pageSetup paperSize="9" orientation="portrait" r:id="rId2"/>
    </customSheetView>
    <customSheetView guid="{DC35590C-2B94-4904-B7EE-424B7FEB2A9E}" showGridLines="0" topLeftCell="A19">
      <selection activeCell="D1" sqref="D1"/>
      <pageMargins left="0.7" right="0.7" top="0.75" bottom="0.75" header="0.3" footer="0.3"/>
      <pageSetup paperSize="9" orientation="portrait" r:id="rId3"/>
    </customSheetView>
  </customSheetViews>
  <mergeCells count="5">
    <mergeCell ref="B2:D2"/>
    <mergeCell ref="B34:D34"/>
    <mergeCell ref="B35:D35"/>
    <mergeCell ref="B36:D36"/>
    <mergeCell ref="B33:D33"/>
  </mergeCells>
  <hyperlinks>
    <hyperlink ref="D1" location="Índice!A1" display="[índice Ç]"/>
    <hyperlink ref="B36" r:id="rId4" display="http://www.observatorioemigracao.pt/np4/1291"/>
    <hyperlink ref="B36:D36" r:id="rId5" display="http://www.observatorioemigracao.pt/np4/5926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Índice</vt:lpstr>
      <vt:lpstr>Quadro 1.1</vt:lpstr>
      <vt:lpstr>Quadro 1.2</vt:lpstr>
      <vt:lpstr>Quadro 1.3</vt:lpstr>
      <vt:lpstr>Quadro 1.4</vt:lpstr>
      <vt:lpstr>Quadro 1.5</vt:lpstr>
      <vt:lpstr>Quadro 1.6</vt:lpstr>
      <vt:lpstr>Quadro 1.7</vt:lpstr>
      <vt:lpstr>Quadro 1.8</vt:lpstr>
      <vt:lpstr>Gráfico 1.1</vt:lpstr>
      <vt:lpstr>Gráfico 1.2</vt:lpstr>
      <vt:lpstr>Gráfico 1.3</vt:lpstr>
      <vt:lpstr>Gráfico 1.4</vt:lpstr>
      <vt:lpstr>Gráfico 1.5</vt:lpstr>
      <vt:lpstr>Gráfico 1.6</vt:lpstr>
      <vt:lpstr>Gráfico 1.7</vt:lpstr>
      <vt:lpstr>Índice!Print_Titles</vt:lpstr>
      <vt:lpstr>'Quadro 1.1'!Print_Titles</vt:lpstr>
      <vt:lpstr>'Quadro 1.2'!Print_Titles</vt:lpstr>
      <vt:lpstr>'Quadro 1.3'!Print_Titles</vt:lpstr>
      <vt:lpstr>Quadro_1.1_Indicadores_sociais_de_contexto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CIES</cp:lastModifiedBy>
  <cp:lastPrinted>2014-05-01T00:44:53Z</cp:lastPrinted>
  <dcterms:created xsi:type="dcterms:W3CDTF">2014-04-13T11:25:45Z</dcterms:created>
  <dcterms:modified xsi:type="dcterms:W3CDTF">2017-12-29T10:41:13Z</dcterms:modified>
</cp:coreProperties>
</file>