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ES\Desktop\Relatório Estatístico 2017\verdadeiro\"/>
    </mc:Choice>
  </mc:AlternateContent>
  <bookViews>
    <workbookView xWindow="0" yWindow="0" windowWidth="19200" windowHeight="10860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8" l="1"/>
  <c r="F25" i="8"/>
  <c r="E25" i="8"/>
  <c r="E5" i="8"/>
  <c r="S19" i="10" l="1"/>
  <c r="S18" i="10"/>
  <c r="S17" i="10"/>
  <c r="S16" i="10"/>
  <c r="S15" i="10"/>
  <c r="S14" i="10"/>
  <c r="S13" i="10"/>
  <c r="S10" i="10"/>
  <c r="S8" i="10"/>
  <c r="S12" i="10"/>
  <c r="S9" i="10"/>
  <c r="S11" i="10"/>
  <c r="S7" i="10"/>
  <c r="S6" i="10"/>
  <c r="R19" i="10"/>
  <c r="R18" i="10"/>
  <c r="R17" i="10"/>
  <c r="R16" i="10"/>
  <c r="R15" i="10"/>
  <c r="R14" i="10"/>
  <c r="R13" i="10"/>
  <c r="R10" i="10"/>
  <c r="R8" i="10"/>
  <c r="R12" i="10"/>
  <c r="R9" i="10"/>
  <c r="R11" i="10"/>
  <c r="R7" i="10"/>
  <c r="R6" i="10"/>
  <c r="S5" i="10"/>
  <c r="R5" i="10"/>
  <c r="F10" i="8" l="1"/>
  <c r="F9" i="8"/>
  <c r="F8" i="8"/>
  <c r="F7" i="8"/>
  <c r="F6" i="8"/>
  <c r="F5" i="8"/>
  <c r="E10" i="8"/>
  <c r="E9" i="8"/>
  <c r="E8" i="8"/>
  <c r="E7" i="8"/>
  <c r="E6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<sst xmlns="http://schemas.openxmlformats.org/spreadsheetml/2006/main" count="325" uniqueCount="129">
  <si>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</si>
  <si>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</si>
  <si>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</si>
  <si>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</si>
  <si>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</si>
  <si>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</si>
  <si>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</si>
  <si>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</si>
  <si>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</si>
  <si>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</si>
  <si>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</si>
  <si>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</si>
  <si>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</si>
  <si>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</si>
  <si>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</si>
  <si>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</si>
  <si>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</si>
  <si>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</si>
  <si>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</si>
  <si>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</si>
  <si>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Colômbia</t>
  </si>
  <si>
    <t>Coreia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</si>
  <si>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</si>
  <si>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</si>
  <si>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</si>
  <si>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</si>
  <si>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</si>
  <si>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</si>
  <si>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</si>
  <si>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</si>
  <si>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</si>
  <si>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Filipinas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</si>
  <si>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</si>
  <si>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</si>
  <si>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</si>
  <si>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</si>
  <si>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</si>
  <si>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</si>
  <si>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</si>
  <si>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</si>
  <si>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Indonésia</t>
  </si>
  <si>
    <t>Irlanda</t>
  </si>
  <si>
    <t>Islândia</t>
  </si>
  <si>
    <t>Itália</t>
  </si>
  <si>
    <t>Japão</t>
  </si>
  <si>
    <t>Letónia</t>
  </si>
  <si>
    <t>Líbano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</si>
  <si>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</si>
  <si>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</si>
  <si>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</si>
  <si>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</si>
  <si>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</si>
  <si>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</si>
  <si>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</si>
  <si>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</si>
  <si>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</si>
  <si>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</si>
  <si>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Paquistão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</si>
  <si>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</si>
  <si>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</si>
  <si>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</si>
  <si>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</si>
  <si>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</si>
  <si>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</si>
  <si>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</si>
  <si>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</si>
  <si>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</si>
  <si>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</si>
  <si>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</si>
  <si>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</si>
  <si>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</si>
  <si>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</si>
  <si>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</si>
  <si>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</si>
  <si>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</si>
  <si>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</si>
  <si>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Posição</t>
  </si>
  <si>
    <t>República Dominicana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</si>
  <si>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</si>
  <si>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</si>
  <si>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</si>
  <si>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</si>
  <si>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</si>
  <si>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União Europeia (UE27)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</si>
  <si>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</si>
  <si>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</si>
  <si>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</si>
  <si>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</si>
  <si>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</si>
  <si>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</si>
  <si>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</si>
  <si>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</si>
  <si>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</si>
  <si>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</si>
  <si>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</si>
  <si>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Quadro elaborado pelo Observatório da Emigração, valores do Banco Mundial.</t>
  </si>
  <si>
    <t>Remessas em percentagem do PIB</t>
  </si>
  <si>
    <t>Remessas em milhares de dólares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</si>
  <si>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</si>
  <si>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</si>
  <si>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</si>
  <si>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</si>
  <si>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</si>
  <si>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</si>
  <si>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</si>
  <si>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Gráfico elaborado pelo Observatório da Emigração, valores do Banco Mundial.</t>
  </si>
  <si>
    <t>Egipto</t>
  </si>
  <si>
    <t>Vietname</t>
  </si>
  <si>
    <t xml:space="preserve">Tailândia 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</si>
  <si>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</si>
  <si>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Relatório Estatístico 2016</t>
  </si>
  <si>
    <t>4 | As remessas dos emigrantes</t>
  </si>
  <si>
    <t>Valores anuais, milhares de euros, preços correntes</t>
  </si>
  <si>
    <t>2015-2016</t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</si>
  <si>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2000-2016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</si>
  <si>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1996-2016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</si>
  <si>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2016</t>
    </r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</si>
  <si>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2016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</si>
  <si>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2016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</si>
  <si>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2002-2016</t>
    </r>
  </si>
  <si>
    <t>El Salvador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</si>
  <si>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2016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</si>
  <si>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2016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</si>
  <si>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2016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</si>
  <si>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1996-2016</t>
    </r>
  </si>
  <si>
    <t>30 de novembro de 2017.</t>
  </si>
  <si>
    <t>2002-2016</t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</si>
  <si>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2015-2016</t>
    </r>
  </si>
  <si>
    <t>http://www.observatorioemigracao.pt/np4/5926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</si>
</sst>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7" fillId="0" borderId="0" applyNumberFormat="0" applyFill="0" applyBorder="0" applyAlignment="0" applyProtection="0"/>
  </cellStyleXfs>
  <cellXfs count="266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right" vertical="center" indent="1"/>
    </xf>
    <xf numFmtId="3" fontId="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0" xfId="0" applyFont="1" applyFill="1" applyBorder="1" applyAlignment="1">
      <alignment horizontal="left" vertical="center" indent="1"/>
    </xf>
    <xf numFmtId="0" fontId="0" fillId="2" borderId="0" xfId="0" applyFill="1"/>
    <xf numFmtId="3" fontId="0" fillId="2" borderId="0" xfId="0" applyNumberFormat="1" applyFill="1" applyAlignment="1">
      <alignment horizontal="right" indent="1"/>
    </xf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horizontal="right" indent="1"/>
    </xf>
    <xf numFmtId="3" fontId="15" fillId="0" borderId="0" xfId="0" applyNumberFormat="1" applyFont="1" applyAlignment="1">
      <alignment horizontal="right" vertical="top" indent="1"/>
    </xf>
    <xf numFmtId="3" fontId="16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5" fillId="2" borderId="4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indent="1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7" fillId="0" borderId="0" xfId="0" applyNumberFormat="1" applyFont="1" applyBorder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left" vertical="center" indent="2"/>
    </xf>
    <xf numFmtId="3" fontId="17" fillId="3" borderId="0" xfId="0" applyNumberFormat="1" applyFont="1" applyFill="1" applyBorder="1" applyAlignment="1">
      <alignment horizontal="right" vertical="center" indent="3"/>
    </xf>
    <xf numFmtId="165" fontId="17" fillId="3" borderId="0" xfId="0" applyNumberFormat="1" applyFont="1" applyFill="1" applyBorder="1" applyAlignment="1">
      <alignment horizontal="right" vertical="center" indent="4"/>
    </xf>
    <xf numFmtId="3" fontId="17" fillId="0" borderId="0" xfId="0" applyNumberFormat="1" applyFont="1" applyBorder="1" applyAlignment="1">
      <alignment horizontal="left" vertical="center" indent="2"/>
    </xf>
    <xf numFmtId="3" fontId="17" fillId="0" borderId="0" xfId="0" applyNumberFormat="1" applyFont="1" applyBorder="1" applyAlignment="1">
      <alignment horizontal="right" vertical="center" indent="3"/>
    </xf>
    <xf numFmtId="165" fontId="17" fillId="0" borderId="0" xfId="0" applyNumberFormat="1" applyFont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left" vertical="center" indent="2"/>
    </xf>
    <xf numFmtId="3" fontId="17" fillId="2" borderId="0" xfId="0" applyNumberFormat="1" applyFont="1" applyFill="1" applyBorder="1" applyAlignment="1">
      <alignment horizontal="right" vertical="center" indent="3"/>
    </xf>
    <xf numFmtId="165" fontId="17" fillId="2" borderId="0" xfId="0" applyNumberFormat="1" applyFont="1" applyFill="1" applyBorder="1" applyAlignment="1">
      <alignment horizontal="right" vertical="center" indent="4"/>
    </xf>
    <xf numFmtId="3" fontId="17" fillId="0" borderId="1" xfId="0" applyNumberFormat="1" applyFont="1" applyBorder="1" applyAlignment="1">
      <alignment horizontal="left" vertical="center" indent="2"/>
    </xf>
    <xf numFmtId="3" fontId="17" fillId="0" borderId="1" xfId="0" applyNumberFormat="1" applyFont="1" applyBorder="1" applyAlignment="1">
      <alignment horizontal="right" vertical="center" indent="3"/>
    </xf>
    <xf numFmtId="165" fontId="17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3" fontId="5" fillId="2" borderId="13" xfId="0" applyNumberFormat="1" applyFont="1" applyFill="1" applyBorder="1" applyAlignment="1" applyProtection="1">
      <alignment horizontal="center" vertical="center"/>
      <protection locked="0"/>
    </xf>
    <xf numFmtId="3" fontId="13" fillId="3" borderId="0" xfId="0" applyNumberFormat="1" applyFont="1" applyFill="1" applyBorder="1" applyAlignment="1">
      <alignment horizontal="right" vertical="center" indent="3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7" fillId="3" borderId="0" xfId="0" applyNumberFormat="1" applyFont="1" applyFill="1" applyBorder="1" applyAlignment="1" applyProtection="1">
      <alignment horizontal="right" vertical="center" indent="1"/>
      <protection locked="0"/>
    </xf>
    <xf numFmtId="3" fontId="17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9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7" fillId="3" borderId="14" xfId="0" applyNumberFormat="1" applyFont="1" applyFill="1" applyBorder="1" applyAlignment="1">
      <alignment horizontal="center" vertical="center"/>
    </xf>
    <xf numFmtId="164" fontId="17" fillId="2" borderId="14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horizontal="right" vertical="center" indent="1"/>
    </xf>
    <xf numFmtId="3" fontId="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14" xfId="0" applyFont="1" applyFill="1" applyBorder="1" applyAlignment="1">
      <alignment horizontal="left" vertical="center" indent="1"/>
    </xf>
    <xf numFmtId="164" fontId="13" fillId="3" borderId="0" xfId="0" applyNumberFormat="1" applyFont="1" applyFill="1" applyBorder="1" applyAlignment="1">
      <alignment horizontal="right" vertical="center" indent="5"/>
    </xf>
    <xf numFmtId="0" fontId="13" fillId="0" borderId="14" xfId="0" applyFont="1" applyFill="1" applyBorder="1" applyAlignment="1">
      <alignment horizontal="left" vertical="center" indent="1"/>
    </xf>
    <xf numFmtId="164" fontId="13" fillId="0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Fill="1" applyBorder="1" applyAlignment="1">
      <alignment horizontal="right" vertical="center" indent="3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4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4" xfId="0" applyNumberFormat="1" applyFont="1" applyFill="1" applyBorder="1" applyAlignment="1">
      <alignment horizontal="right" vertical="center" indent="4"/>
    </xf>
    <xf numFmtId="1" fontId="13" fillId="3" borderId="14" xfId="0" applyNumberFormat="1" applyFont="1" applyFill="1" applyBorder="1" applyAlignment="1">
      <alignment horizontal="right" vertical="center" indent="6"/>
    </xf>
    <xf numFmtId="1" fontId="13" fillId="2" borderId="14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7" fillId="3" borderId="0" xfId="0" applyNumberFormat="1" applyFont="1" applyFill="1" applyBorder="1" applyAlignment="1">
      <alignment horizontal="right" vertical="center" indent="9"/>
    </xf>
    <xf numFmtId="3" fontId="17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7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2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7" fillId="0" borderId="0" xfId="2" applyNumberFormat="1" applyFont="1" applyFill="1" applyBorder="1" applyAlignment="1">
      <alignment horizontal="left" vertical="top" wrapText="1"/>
    </xf>
    <xf numFmtId="0" fontId="17" fillId="0" borderId="0" xfId="2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indent="1"/>
    </xf>
    <xf numFmtId="0" fontId="17" fillId="0" borderId="0" xfId="0" applyFont="1" applyFill="1" applyAlignment="1">
      <alignment horizontal="left" vertical="top"/>
    </xf>
    <xf numFmtId="3" fontId="3" fillId="0" borderId="0" xfId="0" applyNumberFormat="1" applyFont="1" applyFill="1" applyAlignment="1">
      <alignment horizontal="right" vertical="center" wrapText="1" indent="1"/>
    </xf>
    <xf numFmtId="3" fontId="16" fillId="0" borderId="0" xfId="0" applyNumberFormat="1" applyFont="1" applyFill="1" applyAlignment="1">
      <alignment horizontal="righ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1" fontId="15" fillId="3" borderId="14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9" xfId="0" applyNumberFormat="1" applyFont="1" applyFill="1" applyBorder="1" applyAlignment="1">
      <alignment horizontal="right" vertical="top" indent="1"/>
    </xf>
    <xf numFmtId="3" fontId="5" fillId="2" borderId="18" xfId="0" applyNumberFormat="1" applyFont="1" applyFill="1" applyBorder="1" applyAlignment="1" applyProtection="1">
      <alignment horizontal="right" vertical="center" indent="2"/>
      <protection locked="0"/>
    </xf>
    <xf numFmtId="3" fontId="17" fillId="3" borderId="5" xfId="0" applyNumberFormat="1" applyFont="1" applyFill="1" applyBorder="1" applyAlignment="1" applyProtection="1">
      <alignment horizontal="right" vertical="center" indent="2"/>
      <protection locked="0"/>
    </xf>
    <xf numFmtId="3" fontId="17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1" xfId="0" applyNumberFormat="1" applyFont="1" applyFill="1" applyBorder="1" applyAlignment="1" applyProtection="1">
      <alignment horizontal="right" vertical="top" indent="2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7" fillId="3" borderId="5" xfId="0" applyNumberFormat="1" applyFont="1" applyFill="1" applyBorder="1" applyAlignment="1" applyProtection="1">
      <alignment horizontal="left" vertical="center" indent="1"/>
      <protection locked="0"/>
    </xf>
    <xf numFmtId="3" fontId="17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1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vertical="center" indent="3"/>
    </xf>
    <xf numFmtId="3" fontId="5" fillId="3" borderId="0" xfId="0" applyNumberFormat="1" applyFont="1" applyFill="1" applyBorder="1" applyAlignment="1" applyProtection="1">
      <alignment horizontal="right" vertical="center" indent="2"/>
    </xf>
    <xf numFmtId="3" fontId="5" fillId="3" borderId="0" xfId="0" applyNumberFormat="1" applyFont="1" applyFill="1" applyBorder="1" applyAlignment="1" applyProtection="1">
      <alignment horizontal="right" vertical="center" indent="3"/>
    </xf>
    <xf numFmtId="3" fontId="5" fillId="2" borderId="0" xfId="0" applyNumberFormat="1" applyFont="1" applyFill="1" applyBorder="1" applyAlignment="1" applyProtection="1">
      <alignment horizontal="right" indent="3"/>
    </xf>
    <xf numFmtId="3" fontId="5" fillId="2" borderId="0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 indent="4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right" vertical="center" indent="6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13" fillId="3" borderId="15" xfId="0" applyNumberFormat="1" applyFont="1" applyFill="1" applyBorder="1" applyAlignment="1">
      <alignment horizontal="right" vertical="center" indent="4"/>
    </xf>
    <xf numFmtId="3" fontId="13" fillId="3" borderId="1" xfId="0" applyNumberFormat="1" applyFont="1" applyFill="1" applyBorder="1" applyAlignment="1">
      <alignment horizontal="right" vertical="center" indent="4"/>
    </xf>
    <xf numFmtId="1" fontId="13" fillId="3" borderId="15" xfId="0" applyNumberFormat="1" applyFont="1" applyFill="1" applyBorder="1" applyAlignment="1">
      <alignment horizontal="right" vertical="center" indent="6"/>
    </xf>
    <xf numFmtId="1" fontId="13" fillId="3" borderId="1" xfId="0" applyNumberFormat="1" applyFont="1" applyFill="1" applyBorder="1" applyAlignment="1">
      <alignment horizontal="center" vertical="center"/>
    </xf>
    <xf numFmtId="164" fontId="17" fillId="3" borderId="15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9"/>
    </xf>
    <xf numFmtId="3" fontId="17" fillId="0" borderId="0" xfId="0" applyNumberFormat="1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3" fontId="8" fillId="0" borderId="1" xfId="0" applyNumberFormat="1" applyFont="1" applyFill="1" applyBorder="1" applyAlignment="1">
      <alignment horizontal="right" vertical="center" indent="3"/>
    </xf>
    <xf numFmtId="0" fontId="2" fillId="0" borderId="15" xfId="0" applyFont="1" applyFill="1" applyBorder="1" applyAlignment="1">
      <alignment horizontal="left" vertical="center" indent="1"/>
    </xf>
    <xf numFmtId="164" fontId="13" fillId="0" borderId="1" xfId="0" applyNumberFormat="1" applyFont="1" applyFill="1" applyBorder="1" applyAlignment="1">
      <alignment horizontal="right" vertical="center" indent="5"/>
    </xf>
    <xf numFmtId="0" fontId="8" fillId="0" borderId="14" xfId="0" applyFont="1" applyFill="1" applyBorder="1" applyAlignment="1">
      <alignment horizontal="left" vertical="center" indent="1"/>
    </xf>
    <xf numFmtId="164" fontId="8" fillId="0" borderId="0" xfId="0" applyNumberFormat="1" applyFont="1" applyFill="1" applyBorder="1" applyAlignment="1">
      <alignment horizontal="right" vertical="center" indent="5"/>
    </xf>
    <xf numFmtId="3" fontId="5" fillId="2" borderId="10" xfId="0" applyNumberFormat="1" applyFont="1" applyFill="1" applyBorder="1" applyAlignment="1" applyProtection="1">
      <alignment horizontal="right" vertical="top" indent="2"/>
    </xf>
    <xf numFmtId="3" fontId="5" fillId="2" borderId="9" xfId="0" applyNumberFormat="1" applyFont="1" applyFill="1" applyBorder="1" applyAlignment="1" applyProtection="1">
      <alignment horizontal="right" vertical="top" indent="3"/>
    </xf>
    <xf numFmtId="3" fontId="5" fillId="0" borderId="0" xfId="0" applyNumberFormat="1" applyFont="1" applyFill="1" applyBorder="1" applyAlignment="1" applyProtection="1">
      <alignment horizontal="right" vertical="center" indent="2"/>
    </xf>
    <xf numFmtId="3" fontId="5" fillId="0" borderId="0" xfId="0" applyNumberFormat="1" applyFont="1" applyFill="1" applyBorder="1" applyAlignment="1" applyProtection="1">
      <alignment horizontal="right" vertical="center" indent="3"/>
    </xf>
    <xf numFmtId="0" fontId="1" fillId="0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3" fontId="17" fillId="0" borderId="0" xfId="2" quotePrefix="1" applyNumberFormat="1" applyFill="1" applyAlignment="1">
      <alignment horizontal="left" vertical="top" wrapText="1" indent="1"/>
    </xf>
    <xf numFmtId="0" fontId="17" fillId="0" borderId="0" xfId="2" applyAlignment="1">
      <alignment horizontal="left" vertical="top" wrapText="1" indent="1"/>
    </xf>
    <xf numFmtId="3" fontId="17" fillId="0" borderId="0" xfId="2" quotePrefix="1" applyNumberFormat="1" applyFill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2" applyAlignment="1">
      <alignment horizontal="left" vertical="center" wrapText="1"/>
    </xf>
    <xf numFmtId="0" fontId="17" fillId="0" borderId="0" xfId="2" applyFill="1" applyAlignment="1">
      <alignment horizontal="left" vertical="center" wrapTex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3" fontId="17" fillId="0" borderId="0" xfId="2" applyNumberFormat="1" applyBorder="1" applyAlignment="1">
      <alignment vertical="center" wrapText="1"/>
    </xf>
    <xf numFmtId="0" fontId="17" fillId="0" borderId="0" xfId="2" applyBorder="1" applyAlignment="1">
      <alignment vertical="center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" fillId="0" borderId="0" xfId="0" quotePrefix="1" applyNumberFormat="1" applyFont="1" applyAlignment="1">
      <alignment vertical="center"/>
    </xf>
    <xf numFmtId="0" fontId="0" fillId="0" borderId="0" xfId="0" applyAlignment="1">
      <alignment vertical="center"/>
    </xf>
    <xf numFmtId="3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2" applyNumberFormat="1" applyAlignment="1">
      <alignment horizontal="left" vertical="center" wrapText="1"/>
    </xf>
    <xf numFmtId="3" fontId="17" fillId="0" borderId="0" xfId="2" applyNumberFormat="1" applyAlignment="1">
      <alignment vertical="center"/>
    </xf>
    <xf numFmtId="0" fontId="17" fillId="0" borderId="0" xfId="2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7" fillId="0" borderId="0" xfId="2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3" fontId="17" fillId="0" borderId="0" xfId="2" applyNumberFormat="1" applyAlignment="1">
      <alignment vertical="top" wrapText="1"/>
    </xf>
    <xf numFmtId="0" fontId="17" fillId="0" borderId="0" xfId="2" applyAlignment="1">
      <alignment vertical="top" wrapText="1"/>
    </xf>
    <xf numFmtId="0" fontId="17" fillId="0" borderId="0" xfId="2" applyAlignment="1">
      <alignment vertical="top"/>
    </xf>
    <xf numFmtId="0" fontId="17" fillId="0" borderId="0" xfId="2" applyAlignment="1"/>
    <xf numFmtId="3" fontId="1" fillId="0" borderId="0" xfId="0" quotePrefix="1" applyNumberFormat="1" applyFont="1" applyAlignment="1"/>
    <xf numFmtId="0" fontId="0" fillId="0" borderId="0" xfId="0" applyAlignment="1"/>
    <xf numFmtId="0" fontId="0" fillId="0" borderId="0" xfId="0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20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</cellXfs>
  <cellStyles count="3">
    <cellStyle name="Hyperlink" xfId="2" builtinId="8" customBuiltin="1"/>
    <cellStyle name="Normal" xfId="0" builtinId="0"/>
    <cellStyle name="Normal 5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Alemanha</c:v>
                </c:pt>
                <c:pt idx="4">
                  <c:v>EUA</c:v>
                </c:pt>
                <c:pt idx="5">
                  <c:v>Angola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Holanda</c:v>
                </c:pt>
                <c:pt idx="10">
                  <c:v>Canadá</c:v>
                </c:pt>
                <c:pt idx="11">
                  <c:v>Brasil</c:v>
                </c:pt>
                <c:pt idx="12">
                  <c:v>Suécia</c:v>
                </c:pt>
                <c:pt idx="13">
                  <c:v>África do Sul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1122570</c:v>
                </c:pt>
                <c:pt idx="1">
                  <c:v>697280</c:v>
                </c:pt>
                <c:pt idx="2">
                  <c:v>284970</c:v>
                </c:pt>
                <c:pt idx="3">
                  <c:v>253710</c:v>
                </c:pt>
                <c:pt idx="4">
                  <c:v>243170</c:v>
                </c:pt>
                <c:pt idx="5">
                  <c:v>205890</c:v>
                </c:pt>
                <c:pt idx="6">
                  <c:v>141140</c:v>
                </c:pt>
                <c:pt idx="7">
                  <c:v>124260</c:v>
                </c:pt>
                <c:pt idx="8">
                  <c:v>78900</c:v>
                </c:pt>
                <c:pt idx="9">
                  <c:v>48060</c:v>
                </c:pt>
                <c:pt idx="10">
                  <c:v>31400</c:v>
                </c:pt>
                <c:pt idx="11">
                  <c:v>21200</c:v>
                </c:pt>
                <c:pt idx="12">
                  <c:v>11360</c:v>
                </c:pt>
                <c:pt idx="13">
                  <c:v>9980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321728"/>
        <c:axId val="580486848"/>
      </c:barChart>
      <c:catAx>
        <c:axId val="581321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580486848"/>
        <c:crosses val="autoZero"/>
        <c:auto val="1"/>
        <c:lblAlgn val="ctr"/>
        <c:lblOffset val="100"/>
        <c:noMultiLvlLbl val="0"/>
      </c:catAx>
      <c:valAx>
        <c:axId val="580486848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321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4.3'!$B$5:$B$25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'Quadro 4.3'!$C$5:$C$25</c:f>
              <c:numCache>
                <c:formatCode>#,##0</c:formatCode>
                <c:ptCount val="21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04736"/>
        <c:axId val="580489728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4.3'!$G$5:$G$25</c:f>
              <c:numCache>
                <c:formatCode>0.0</c:formatCode>
                <c:ptCount val="21"/>
                <c:pt idx="0">
                  <c:v>2.9013894924272132</c:v>
                </c:pt>
                <c:pt idx="1">
                  <c:v>2.8650214445519113</c:v>
                </c:pt>
                <c:pt idx="2">
                  <c:v>2.7079858149661082</c:v>
                </c:pt>
                <c:pt idx="3">
                  <c:v>2.6092494922224359</c:v>
                </c:pt>
                <c:pt idx="4">
                  <c:v>2.6918562109818938</c:v>
                </c:pt>
                <c:pt idx="5">
                  <c:v>2.7511411491003326</c:v>
                </c:pt>
                <c:pt idx="6">
                  <c:v>1.9756434435711729</c:v>
                </c:pt>
                <c:pt idx="7">
                  <c:v>1.6651705688364646</c:v>
                </c:pt>
                <c:pt idx="8">
                  <c:v>1.6027616622476573</c:v>
                </c:pt>
                <c:pt idx="9">
                  <c:v>1.4353652310388079</c:v>
                </c:pt>
                <c:pt idx="10">
                  <c:v>1.4558102605128453</c:v>
                </c:pt>
                <c:pt idx="11">
                  <c:v>1.4751521644972303</c:v>
                </c:pt>
                <c:pt idx="12">
                  <c:v>1.3890749302577807</c:v>
                </c:pt>
                <c:pt idx="13">
                  <c:v>1.3005961880443209</c:v>
                </c:pt>
                <c:pt idx="14">
                  <c:v>1.348246540321236</c:v>
                </c:pt>
                <c:pt idx="15">
                  <c:v>1.3796511264879348</c:v>
                </c:pt>
                <c:pt idx="16">
                  <c:v>1.6327153529139302</c:v>
                </c:pt>
                <c:pt idx="17">
                  <c:v>1.7711855945591974</c:v>
                </c:pt>
                <c:pt idx="18">
                  <c:v>1.7683890015542036</c:v>
                </c:pt>
                <c:pt idx="19">
                  <c:v>1.8467305335858306</c:v>
                </c:pt>
                <c:pt idx="20">
                  <c:v>1.7150420142201976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005248"/>
        <c:axId val="580490304"/>
      </c:lineChart>
      <c:catAx>
        <c:axId val="58200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580489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048972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2004736"/>
        <c:crosses val="autoZero"/>
        <c:crossBetween val="between"/>
      </c:valAx>
      <c:catAx>
        <c:axId val="58200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0490304"/>
        <c:crosses val="autoZero"/>
        <c:auto val="0"/>
        <c:lblAlgn val="ctr"/>
        <c:lblOffset val="100"/>
        <c:noMultiLvlLbl val="0"/>
      </c:catAx>
      <c:valAx>
        <c:axId val="580490304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2005248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AF-4E47-BF56-E86CF063C13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AF-4E47-BF56-E86CF063C135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Bélgica</c:v>
                </c:pt>
                <c:pt idx="2">
                  <c:v>Holanda</c:v>
                </c:pt>
                <c:pt idx="3">
                  <c:v>Espanha</c:v>
                </c:pt>
                <c:pt idx="4">
                  <c:v>Reino Unido</c:v>
                </c:pt>
                <c:pt idx="5">
                  <c:v>Alemanha</c:v>
                </c:pt>
                <c:pt idx="6">
                  <c:v>França</c:v>
                </c:pt>
                <c:pt idx="7">
                  <c:v>Luxemburgo</c:v>
                </c:pt>
                <c:pt idx="8">
                  <c:v>Suíça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300</c:v>
                </c:pt>
                <c:pt idx="1">
                  <c:v>188.06133625410735</c:v>
                </c:pt>
                <c:pt idx="2">
                  <c:v>159.7837837837838</c:v>
                </c:pt>
                <c:pt idx="3">
                  <c:v>81.06478511866581</c:v>
                </c:pt>
                <c:pt idx="4">
                  <c:v>32.156935491350936</c:v>
                </c:pt>
                <c:pt idx="5">
                  <c:v>23.273893396822302</c:v>
                </c:pt>
                <c:pt idx="6">
                  <c:v>20.127771594897695</c:v>
                </c:pt>
                <c:pt idx="7">
                  <c:v>18.954623779437114</c:v>
                </c:pt>
                <c:pt idx="8">
                  <c:v>10.800718246968913</c:v>
                </c:pt>
                <c:pt idx="9">
                  <c:v>-34.710699422741314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06272"/>
        <c:axId val="580491456"/>
      </c:barChart>
      <c:catAx>
        <c:axId val="582006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580491456"/>
        <c:crosses val="autoZero"/>
        <c:auto val="1"/>
        <c:lblAlgn val="ctr"/>
        <c:lblOffset val="100"/>
        <c:noMultiLvlLbl val="0"/>
      </c:catAx>
      <c:valAx>
        <c:axId val="580491456"/>
        <c:scaling>
          <c:orientation val="minMax"/>
          <c:max val="300"/>
          <c:min val="-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06272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Bélgica</c:v>
                </c:pt>
                <c:pt idx="1">
                  <c:v>EUA</c:v>
                </c:pt>
                <c:pt idx="2">
                  <c:v>Holanda</c:v>
                </c:pt>
                <c:pt idx="3">
                  <c:v>Reino Unido</c:v>
                </c:pt>
                <c:pt idx="4">
                  <c:v>França</c:v>
                </c:pt>
                <c:pt idx="5">
                  <c:v>Luxemburgo</c:v>
                </c:pt>
                <c:pt idx="6">
                  <c:v>Espanha</c:v>
                </c:pt>
                <c:pt idx="7">
                  <c:v>Alemanha</c:v>
                </c:pt>
                <c:pt idx="8">
                  <c:v>Angola</c:v>
                </c:pt>
                <c:pt idx="9">
                  <c:v>Suíça</c:v>
                </c:pt>
              </c:strCache>
            </c:strRef>
          </c:cat>
          <c:val>
            <c:numRef>
              <c:f>'Gráfico 4.4'!$C$50:$C$59</c:f>
              <c:numCache>
                <c:formatCode>#,##0</c:formatCode>
                <c:ptCount val="10"/>
                <c:pt idx="0">
                  <c:v>18.468468468468458</c:v>
                </c:pt>
                <c:pt idx="1">
                  <c:v>15.674055751117862</c:v>
                </c:pt>
                <c:pt idx="2">
                  <c:v>12.394761459307759</c:v>
                </c:pt>
                <c:pt idx="3">
                  <c:v>11.770473799811725</c:v>
                </c:pt>
                <c:pt idx="4">
                  <c:v>8.6582391203345423</c:v>
                </c:pt>
                <c:pt idx="5">
                  <c:v>8.5524591596051351</c:v>
                </c:pt>
                <c:pt idx="6">
                  <c:v>7.7486831055805965</c:v>
                </c:pt>
                <c:pt idx="7">
                  <c:v>-0.68892629271537942</c:v>
                </c:pt>
                <c:pt idx="8">
                  <c:v>-3.3924549549549567</c:v>
                </c:pt>
                <c:pt idx="9">
                  <c:v>-18.091367219161498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78464"/>
        <c:axId val="580492608"/>
      </c:barChart>
      <c:catAx>
        <c:axId val="5820784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580492608"/>
        <c:crosses val="autoZero"/>
        <c:auto val="1"/>
        <c:lblAlgn val="ctr"/>
        <c:lblOffset val="100"/>
        <c:noMultiLvlLbl val="0"/>
      </c:catAx>
      <c:valAx>
        <c:axId val="58049260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78464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035-4143-B5FB-ADB50AA7431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035-4143-B5FB-ADB50AA7431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4169-426C-892D-C6E637C59704}"/>
              </c:ext>
            </c:extLst>
          </c:dPt>
          <c:cat>
            <c:strRef>
              <c:f>'Quadro 4.5'!$C$4:$C$35</c:f>
              <c:strCache>
                <c:ptCount val="32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México</c:v>
                </c:pt>
                <c:pt idx="4">
                  <c:v>França</c:v>
                </c:pt>
                <c:pt idx="5">
                  <c:v>Nigéria</c:v>
                </c:pt>
                <c:pt idx="6">
                  <c:v>Paquistão</c:v>
                </c:pt>
                <c:pt idx="7">
                  <c:v>Alemanha</c:v>
                </c:pt>
                <c:pt idx="8">
                  <c:v>Egipto</c:v>
                </c:pt>
                <c:pt idx="9">
                  <c:v>Bangladesh</c:v>
                </c:pt>
                <c:pt idx="10">
                  <c:v>Vietname</c:v>
                </c:pt>
                <c:pt idx="11">
                  <c:v>Espanha</c:v>
                </c:pt>
                <c:pt idx="12">
                  <c:v>Bélgica</c:v>
                </c:pt>
                <c:pt idx="13">
                  <c:v>Itália</c:v>
                </c:pt>
                <c:pt idx="14">
                  <c:v>Indonésia</c:v>
                </c:pt>
                <c:pt idx="15">
                  <c:v>Líbano</c:v>
                </c:pt>
                <c:pt idx="16">
                  <c:v>Guatemala</c:v>
                </c:pt>
                <c:pt idx="17">
                  <c:v>Sri Lanka</c:v>
                </c:pt>
                <c:pt idx="18">
                  <c:v>Marrocos</c:v>
                </c:pt>
                <c:pt idx="19">
                  <c:v>Polónia</c:v>
                </c:pt>
                <c:pt idx="20">
                  <c:v>Rússia</c:v>
                </c:pt>
                <c:pt idx="21">
                  <c:v>Nepal</c:v>
                </c:pt>
                <c:pt idx="22">
                  <c:v>EUA</c:v>
                </c:pt>
                <c:pt idx="23">
                  <c:v>Coreia</c:v>
                </c:pt>
                <c:pt idx="24">
                  <c:v>Tailândia </c:v>
                </c:pt>
                <c:pt idx="25">
                  <c:v>Ucrânia</c:v>
                </c:pt>
                <c:pt idx="26">
                  <c:v>República Dominicana</c:v>
                </c:pt>
                <c:pt idx="27">
                  <c:v>Colômbia</c:v>
                </c:pt>
                <c:pt idx="28">
                  <c:v>Hungria</c:v>
                </c:pt>
                <c:pt idx="29">
                  <c:v>El Salvador</c:v>
                </c:pt>
                <c:pt idx="30">
                  <c:v>Reino Unido</c:v>
                </c:pt>
                <c:pt idx="31">
                  <c:v>Portugal</c:v>
                </c:pt>
              </c:strCache>
            </c:strRef>
          </c:cat>
          <c:val>
            <c:numRef>
              <c:f>'Quadro 4.5'!$D$4:$D$35</c:f>
              <c:numCache>
                <c:formatCode>#,##0</c:formatCode>
                <c:ptCount val="32"/>
                <c:pt idx="0">
                  <c:v>62744364.287999995</c:v>
                </c:pt>
                <c:pt idx="1">
                  <c:v>60999999.487999998</c:v>
                </c:pt>
                <c:pt idx="2">
                  <c:v>31144631.807999998</c:v>
                </c:pt>
                <c:pt idx="3">
                  <c:v>28670114.303999998</c:v>
                </c:pt>
                <c:pt idx="4">
                  <c:v>24373082.432</c:v>
                </c:pt>
                <c:pt idx="5">
                  <c:v>20112097.816038508</c:v>
                </c:pt>
                <c:pt idx="6">
                  <c:v>19761000.063999999</c:v>
                </c:pt>
                <c:pt idx="7">
                  <c:v>16683183.525500001</c:v>
                </c:pt>
                <c:pt idx="8">
                  <c:v>16590000.128</c:v>
                </c:pt>
                <c:pt idx="9">
                  <c:v>13559364.27</c:v>
                </c:pt>
                <c:pt idx="10">
                  <c:v>11880000.000000002</c:v>
                </c:pt>
                <c:pt idx="11">
                  <c:v>10280787.456</c:v>
                </c:pt>
                <c:pt idx="12">
                  <c:v>9867254.2799999993</c:v>
                </c:pt>
                <c:pt idx="13">
                  <c:v>9712828.6720000003</c:v>
                </c:pt>
                <c:pt idx="14">
                  <c:v>8976778.1280000005</c:v>
                </c:pt>
                <c:pt idx="15">
                  <c:v>7615622.0159999998</c:v>
                </c:pt>
                <c:pt idx="16">
                  <c:v>7468599.8080000002</c:v>
                </c:pt>
                <c:pt idx="17">
                  <c:v>7257361.392</c:v>
                </c:pt>
                <c:pt idx="18">
                  <c:v>7087744</c:v>
                </c:pt>
                <c:pt idx="19">
                  <c:v>6712000</c:v>
                </c:pt>
                <c:pt idx="20">
                  <c:v>6678019.8399999999</c:v>
                </c:pt>
                <c:pt idx="21">
                  <c:v>6606795.5840000007</c:v>
                </c:pt>
                <c:pt idx="22">
                  <c:v>6546999.8079999993</c:v>
                </c:pt>
                <c:pt idx="23">
                  <c:v>6393399.8080000002</c:v>
                </c:pt>
                <c:pt idx="24">
                  <c:v>6272839.9360000007</c:v>
                </c:pt>
                <c:pt idx="25">
                  <c:v>6145999.8720000004</c:v>
                </c:pt>
                <c:pt idx="26">
                  <c:v>5509000.0640000002</c:v>
                </c:pt>
                <c:pt idx="27">
                  <c:v>4902694.0559999999</c:v>
                </c:pt>
                <c:pt idx="28">
                  <c:v>4609248.7680000002</c:v>
                </c:pt>
                <c:pt idx="29">
                  <c:v>4593757.1619999995</c:v>
                </c:pt>
                <c:pt idx="30">
                  <c:v>4564740.9919999996</c:v>
                </c:pt>
                <c:pt idx="31">
                  <c:v>4377748.16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1918720"/>
        <c:axId val="581207168"/>
      </c:barChart>
      <c:catAx>
        <c:axId val="581918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207168"/>
        <c:crosses val="autoZero"/>
        <c:auto val="1"/>
        <c:lblAlgn val="ctr"/>
        <c:lblOffset val="100"/>
        <c:noMultiLvlLbl val="0"/>
      </c:catAx>
      <c:valAx>
        <c:axId val="58120716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1872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610-4CD2-954F-DC78CB5A7856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8610-4CD2-954F-DC78CB5A7856}"/>
              </c:ext>
            </c:extLst>
          </c:dPt>
          <c:cat>
            <c:strRef>
              <c:f>'Quadro 4.5'!$E$4:$E$35</c:f>
              <c:strCache>
                <c:ptCount val="32"/>
                <c:pt idx="0">
                  <c:v>Nepal</c:v>
                </c:pt>
                <c:pt idx="1">
                  <c:v>El Salvador</c:v>
                </c:pt>
                <c:pt idx="2">
                  <c:v>Líbano</c:v>
                </c:pt>
                <c:pt idx="3">
                  <c:v>Guatemala</c:v>
                </c:pt>
                <c:pt idx="4">
                  <c:v>Filipinas</c:v>
                </c:pt>
                <c:pt idx="5">
                  <c:v>Sri Lanka</c:v>
                </c:pt>
                <c:pt idx="6">
                  <c:v>República Dominicana</c:v>
                </c:pt>
                <c:pt idx="7">
                  <c:v>Marrocos</c:v>
                </c:pt>
                <c:pt idx="8">
                  <c:v>Paquistão</c:v>
                </c:pt>
                <c:pt idx="9">
                  <c:v>Ucrânia</c:v>
                </c:pt>
                <c:pt idx="10">
                  <c:v>Bangladesh</c:v>
                </c:pt>
                <c:pt idx="11">
                  <c:v>Vietname</c:v>
                </c:pt>
                <c:pt idx="12">
                  <c:v>Nigéria</c:v>
                </c:pt>
                <c:pt idx="13">
                  <c:v>Egipto</c:v>
                </c:pt>
                <c:pt idx="14">
                  <c:v>Hungria</c:v>
                </c:pt>
                <c:pt idx="15">
                  <c:v>Índia</c:v>
                </c:pt>
                <c:pt idx="16">
                  <c:v>México</c:v>
                </c:pt>
                <c:pt idx="17">
                  <c:v>Portugal</c:v>
                </c:pt>
                <c:pt idx="18">
                  <c:v>Bélgica</c:v>
                </c:pt>
                <c:pt idx="19">
                  <c:v>Colômbia</c:v>
                </c:pt>
                <c:pt idx="20">
                  <c:v>Tailândia </c:v>
                </c:pt>
                <c:pt idx="21">
                  <c:v>Polónia</c:v>
                </c:pt>
                <c:pt idx="22">
                  <c:v>França</c:v>
                </c:pt>
                <c:pt idx="23">
                  <c:v>Indonésia</c:v>
                </c:pt>
                <c:pt idx="24">
                  <c:v>Espanha</c:v>
                </c:pt>
                <c:pt idx="25">
                  <c:v>China</c:v>
                </c:pt>
                <c:pt idx="26">
                  <c:v>Itália</c:v>
                </c:pt>
                <c:pt idx="27">
                  <c:v>Rússia</c:v>
                </c:pt>
                <c:pt idx="28">
                  <c:v>Alemanha</c:v>
                </c:pt>
                <c:pt idx="29">
                  <c:v>Coreia</c:v>
                </c:pt>
                <c:pt idx="30">
                  <c:v>Reino Unido</c:v>
                </c:pt>
                <c:pt idx="31">
                  <c:v>EUA</c:v>
                </c:pt>
              </c:strCache>
            </c:strRef>
          </c:cat>
          <c:val>
            <c:numRef>
              <c:f>'Quadro 4.5'!$F$4:$F$35</c:f>
              <c:numCache>
                <c:formatCode>0.0</c:formatCode>
                <c:ptCount val="32"/>
                <c:pt idx="0">
                  <c:v>31.246855548061493</c:v>
                </c:pt>
                <c:pt idx="1">
                  <c:v>17.142503236312976</c:v>
                </c:pt>
                <c:pt idx="2">
                  <c:v>16.020477256739991</c:v>
                </c:pt>
                <c:pt idx="3">
                  <c:v>10.861323687059789</c:v>
                </c:pt>
                <c:pt idx="4">
                  <c:v>10.214522638406255</c:v>
                </c:pt>
                <c:pt idx="5">
                  <c:v>8.9242424321098568</c:v>
                </c:pt>
                <c:pt idx="6">
                  <c:v>7.6959019153992099</c:v>
                </c:pt>
                <c:pt idx="7">
                  <c:v>6.9867846259066209</c:v>
                </c:pt>
                <c:pt idx="8">
                  <c:v>6.9664391908074084</c:v>
                </c:pt>
                <c:pt idx="9">
                  <c:v>6.5894374214572622</c:v>
                </c:pt>
                <c:pt idx="10">
                  <c:v>6.1239514499927115</c:v>
                </c:pt>
                <c:pt idx="11">
                  <c:v>5.8633110157764179</c:v>
                </c:pt>
                <c:pt idx="12">
                  <c:v>4.9649365241250427</c:v>
                </c:pt>
                <c:pt idx="13">
                  <c:v>4.9331406428690476</c:v>
                </c:pt>
                <c:pt idx="14">
                  <c:v>3.7068841711424292</c:v>
                </c:pt>
                <c:pt idx="15">
                  <c:v>2.7719787978960091</c:v>
                </c:pt>
                <c:pt idx="16">
                  <c:v>2.7409337706651273</c:v>
                </c:pt>
                <c:pt idx="17">
                  <c:v>2.1400310776066331</c:v>
                </c:pt>
                <c:pt idx="18">
                  <c:v>2.1157760318251961</c:v>
                </c:pt>
                <c:pt idx="19">
                  <c:v>1.7356970243591867</c:v>
                </c:pt>
                <c:pt idx="20">
                  <c:v>1.5418456593916687</c:v>
                </c:pt>
                <c:pt idx="21">
                  <c:v>1.4295795328110321</c:v>
                </c:pt>
                <c:pt idx="22">
                  <c:v>0.98858395558610368</c:v>
                </c:pt>
                <c:pt idx="23">
                  <c:v>0.96290584658206191</c:v>
                </c:pt>
                <c:pt idx="24">
                  <c:v>0.83441977456728122</c:v>
                </c:pt>
                <c:pt idx="25">
                  <c:v>0.54468442572454823</c:v>
                </c:pt>
                <c:pt idx="26">
                  <c:v>0.52502614825493288</c:v>
                </c:pt>
                <c:pt idx="27">
                  <c:v>0.52043452254635325</c:v>
                </c:pt>
                <c:pt idx="28">
                  <c:v>0.48123315538883032</c:v>
                </c:pt>
                <c:pt idx="29">
                  <c:v>0.45303240296438213</c:v>
                </c:pt>
                <c:pt idx="30">
                  <c:v>0.17430088704876301</c:v>
                </c:pt>
                <c:pt idx="31">
                  <c:v>3.5257496636886008E-2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10-4CD2-954F-DC78CB5A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1920768"/>
        <c:axId val="581208896"/>
      </c:barChart>
      <c:catAx>
        <c:axId val="5819207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208896"/>
        <c:crosses val="autoZero"/>
        <c:auto val="1"/>
        <c:lblAlgn val="ctr"/>
        <c:lblOffset val="100"/>
        <c:noMultiLvlLbl val="0"/>
      </c:catAx>
      <c:valAx>
        <c:axId val="58120889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192076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+1,342%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Relationship Id="rId4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26" t="s">
        <v>72</v>
      </c>
      <c r="B1" s="206" t="s">
        <v>0</v>
      </c>
      <c r="C1" s="207"/>
      <c r="D1" s="207"/>
      <c r="E1" s="127"/>
      <c r="F1" s="127"/>
      <c r="G1" s="127"/>
      <c r="H1" s="128"/>
    </row>
    <row r="2" spans="1:8" ht="30" customHeight="1" x14ac:dyDescent="0.25">
      <c r="A2" s="129"/>
      <c r="B2" s="208" t="s">
        <v>110</v>
      </c>
      <c r="C2" s="209"/>
      <c r="D2" s="209"/>
      <c r="E2" s="210"/>
      <c r="F2" s="210"/>
      <c r="G2" s="210"/>
      <c r="H2" s="211"/>
    </row>
    <row r="3" spans="1:8" ht="30" customHeight="1" x14ac:dyDescent="0.25">
      <c r="A3" s="130"/>
      <c r="B3" s="212" t="s">
        <v>111</v>
      </c>
      <c r="C3" s="213"/>
      <c r="D3" s="213"/>
      <c r="E3" s="213"/>
      <c r="F3" s="213"/>
      <c r="G3" s="213"/>
      <c r="H3" s="131"/>
    </row>
    <row r="4" spans="1:8" ht="15" customHeight="1" x14ac:dyDescent="0.25">
      <c r="A4" s="132"/>
      <c r="B4" s="201" t="str">
        <f>HYPERLINK('Quadro 4.1'!B2)</f>
        <v>Quadro 4.1 Remessas recebidas em Portugal por país de origem das transferências, milhares de euros, 2016</v>
      </c>
      <c r="C4" s="205"/>
      <c r="D4" s="205"/>
      <c r="E4" s="199" t="str">
        <f>HYPERLINK('Gráfico 4.1'!A1,'Gráfico 4.1'!B2)</f>
        <v>Gráfico 4.1 Remessas recebidas em Portugal, principais países de origem das transferências, 2016</v>
      </c>
      <c r="F4" s="200"/>
      <c r="G4" s="200"/>
      <c r="H4" s="133"/>
    </row>
    <row r="5" spans="1:8" ht="15" customHeight="1" x14ac:dyDescent="0.25">
      <c r="A5" s="132"/>
      <c r="B5" s="201" t="str">
        <f>HYPERLINK('Quadro 4.2'!A1,'Quadro 4.2'!B2)</f>
        <v>Quadro 4.2 Remessas recebidas em Portugal, principais países de origem das transferências, 2016</v>
      </c>
      <c r="C5" s="205"/>
      <c r="D5" s="205"/>
      <c r="E5" s="199" t="str">
        <f>HYPERLINK('Gráfico 4.2'!A1,'Gráfico 4.2'!B2)</f>
        <v>Gráfico 4.2 Evolução das remessas recebidas em Portugal, milhares de euros, preços correntes, e em percentagem do PIB, 1996-2016</v>
      </c>
      <c r="F5" s="200"/>
      <c r="G5" s="200"/>
      <c r="H5" s="133"/>
    </row>
    <row r="6" spans="1:8" ht="15" customHeight="1" x14ac:dyDescent="0.25">
      <c r="A6" s="132"/>
      <c r="B6" s="201" t="str">
        <f>HYPERLINK('Quadro 4.3'!A1,'Quadro 4.3'!B2)</f>
        <v>Quadro 4.3 Comparação entre a evolução das remessas recebidas em Portugal e a evolução do PIB, 1996-2016</v>
      </c>
      <c r="C6" s="201"/>
      <c r="D6" s="201"/>
      <c r="E6" s="199" t="str">
        <f>HYPERLINK('Gráfico 4.3'!A1,'Gráfico 4.3'!B2)</f>
        <v>Gráfico 4.3 Variação percentual das remessas recebidas em Portugal, principais países de origem das transferências, 2002-2016</v>
      </c>
      <c r="F6" s="200"/>
      <c r="G6" s="200"/>
      <c r="H6" s="133"/>
    </row>
    <row r="7" spans="1:8" ht="15" customHeight="1" x14ac:dyDescent="0.25">
      <c r="A7" s="132"/>
      <c r="B7" s="201" t="str">
        <f>HYPERLINK('Quadro 4.4'!A1,'Quadro 4.4'!B2)</f>
        <v>Quadro 4.4  Evolução das remessas recebidas em Portugal, principais países de origem das transferências, 2000-2016</v>
      </c>
      <c r="C7" s="201"/>
      <c r="D7" s="201"/>
      <c r="E7" s="199" t="str">
        <f>HYPERLINK('Gráfico 4.4'!A1,'Gráfico 4.4'!B2)</f>
        <v>Gráfico 4.4 Variação percentual das remessas recebidas em Portugal, principais países de origem das transferências, 2015-2016</v>
      </c>
      <c r="F7" s="200"/>
      <c r="G7" s="200"/>
      <c r="H7" s="133"/>
    </row>
    <row r="8" spans="1:8" ht="15" customHeight="1" x14ac:dyDescent="0.25">
      <c r="A8" s="132"/>
      <c r="B8" s="201" t="str">
        <f>HYPERLINK('Quadro 4.5'!A1,'Quadro 4.5'!B2)</f>
        <v>Quadro 4.5  Remessas mundiais de emigrantes, principais países de destino das transferências, valor em milhares de dólares e em percentagem do PIB, 2016</v>
      </c>
      <c r="C8" s="201"/>
      <c r="D8" s="201"/>
      <c r="E8" s="199" t="str">
        <f>HYPERLINK('Gráfico 4.5'!A1,'Gráfico 4.5'!B2)</f>
        <v>Gráfico 4.5 Remessas mundiais de emigrantes, principais países de destino das transferências, milhares de dólares, 2016</v>
      </c>
      <c r="F8" s="200"/>
      <c r="G8" s="200"/>
      <c r="H8" s="131"/>
    </row>
    <row r="9" spans="1:8" ht="15" customHeight="1" x14ac:dyDescent="0.25">
      <c r="A9" s="132"/>
      <c r="E9" s="199" t="str">
        <f>HYPERLINK('Gráfico 4.6'!A1,'Gráfico 4.6'!B2)</f>
        <v>Gráfico 4.6 Remessas mundiais de emigrantes, principais países de destino das transferências, percentagem do PIB, 2016</v>
      </c>
      <c r="F9" s="200"/>
      <c r="G9" s="200"/>
      <c r="H9" s="121"/>
    </row>
    <row r="10" spans="1:8" ht="30" customHeight="1" x14ac:dyDescent="0.25">
      <c r="A10" s="134"/>
      <c r="B10" s="135"/>
      <c r="C10" s="136"/>
      <c r="D10" s="136"/>
      <c r="E10" s="137"/>
      <c r="F10" s="138"/>
      <c r="G10" s="138"/>
      <c r="H10" s="128"/>
    </row>
    <row r="11" spans="1:8" ht="15" customHeight="1" x14ac:dyDescent="0.25">
      <c r="A11" s="139" t="s">
        <v>73</v>
      </c>
      <c r="B11" s="202" t="s">
        <v>125</v>
      </c>
      <c r="C11" s="203"/>
      <c r="D11" s="203"/>
      <c r="E11" s="203"/>
      <c r="F11" s="203"/>
      <c r="G11" s="203"/>
      <c r="H11" s="128"/>
    </row>
    <row r="12" spans="1:8" ht="15" customHeight="1" x14ac:dyDescent="0.25">
      <c r="A12" s="140" t="s">
        <v>75</v>
      </c>
      <c r="B12" s="204" t="s">
        <v>128</v>
      </c>
      <c r="C12" s="204"/>
      <c r="D12" s="204"/>
      <c r="E12" s="204"/>
      <c r="F12" s="204"/>
      <c r="G12" s="204"/>
      <c r="H12" s="128"/>
    </row>
    <row r="13" spans="1:8" ht="15" customHeight="1" x14ac:dyDescent="0.25">
      <c r="A13" s="134"/>
      <c r="B13" s="141"/>
      <c r="C13" s="141"/>
      <c r="D13" s="141"/>
      <c r="E13" s="142"/>
      <c r="F13" s="142"/>
      <c r="G13" s="142"/>
      <c r="H13" s="128"/>
    </row>
    <row r="14" spans="1:8" ht="60" customHeight="1" x14ac:dyDescent="0.25">
      <c r="A14" s="134"/>
      <c r="B14" s="196" t="s">
        <v>109</v>
      </c>
      <c r="C14" s="197"/>
      <c r="D14" s="198"/>
      <c r="E14" s="134"/>
      <c r="F14" s="134"/>
      <c r="G14" s="134"/>
      <c r="H14" s="128"/>
    </row>
    <row r="15" spans="1:8" ht="15" customHeight="1" x14ac:dyDescent="0.25">
      <c r="A15" s="134"/>
      <c r="B15" s="143"/>
      <c r="C15" s="143"/>
      <c r="D15" s="143"/>
      <c r="E15" s="134"/>
      <c r="F15" s="134"/>
      <c r="G15" s="134"/>
      <c r="H15" s="128"/>
    </row>
    <row r="16" spans="1:8" ht="15" customHeight="1" x14ac:dyDescent="0.25"/>
  </sheetData>
  <mergeCells count="17">
    <mergeCell ref="B5:D5"/>
    <mergeCell ref="E5:G5"/>
    <mergeCell ref="B1:D1"/>
    <mergeCell ref="B2:H2"/>
    <mergeCell ref="B3:G3"/>
    <mergeCell ref="B4:D4"/>
    <mergeCell ref="E4:G4"/>
    <mergeCell ref="B6:D6"/>
    <mergeCell ref="E6:G6"/>
    <mergeCell ref="E7:G7"/>
    <mergeCell ref="B7:D7"/>
    <mergeCell ref="E8:G8"/>
    <mergeCell ref="B14:D14"/>
    <mergeCell ref="E9:G9"/>
    <mergeCell ref="B8:D8"/>
    <mergeCell ref="B11:G11"/>
    <mergeCell ref="B12:G12"/>
  </mergeCells>
  <hyperlinks>
    <hyperlink ref="B4:D4" location="'Quadro 4.1'!B2" display="'Quadro 4.1'!B2"/>
    <hyperlink ref="B5:D5" location="'Quadro 4.2'!B2" display="'Quadro 4.2'!B2"/>
    <hyperlink ref="B6:D6" location="'Quadro 4.3'!B2" display="'Quadro 4.3'!B2"/>
    <hyperlink ref="B7:D7" location="'Quadro 4.4'!B2" display="'Quadro 4.4'!B2"/>
    <hyperlink ref="B8:D8" location="'Quadro 4.5'!B2" display="'Quadro 4.5'!B2"/>
    <hyperlink ref="E4:G4" location="'Gráfico 4.1'!B2" display="'Gráfico 4.1'!B2"/>
    <hyperlink ref="E5:G5" location="'Gráfico 4.2'!B2" display="'Gráfico 4.2'!B2"/>
    <hyperlink ref="E6:G6" location="'Gráfico 4.3'!B2" display="'Gráfico 4.3'!B2"/>
    <hyperlink ref="E7:G7" location="'Gráfico 4.4'!B2" display="'Gráfico 4.4'!B2"/>
    <hyperlink ref="E8:G8" location="'Gráfico 4.5'!B2" display="'Gráfico 4.5'!B2"/>
    <hyperlink ref="E9:G9" location="'Gráfico 4.6'!B2" display="'Gráfico 4.6'!B2"/>
    <hyperlink ref="B12" r:id="rId1" display="http://www.observatorioemigracao.pt/np4/4447"/>
    <hyperlink ref="B12:G12" r:id="rId2" display="http://www.observatorioemigracao.pt/np4/5926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6" t="s">
        <v>72</v>
      </c>
      <c r="B1" s="28" t="s">
        <v>0</v>
      </c>
      <c r="C1" s="111"/>
      <c r="D1" s="111"/>
      <c r="E1" s="111"/>
      <c r="F1" s="30" t="s">
        <v>80</v>
      </c>
      <c r="G1" s="114"/>
    </row>
    <row r="2" spans="1:7" ht="45" customHeight="1" x14ac:dyDescent="0.25">
      <c r="A2" s="112"/>
      <c r="B2" s="260" t="s">
        <v>127</v>
      </c>
      <c r="C2" s="261"/>
      <c r="D2" s="261"/>
      <c r="E2" s="261"/>
      <c r="F2" s="261"/>
      <c r="G2" s="115"/>
    </row>
    <row r="3" spans="1:7" ht="15" customHeight="1" x14ac:dyDescent="0.25">
      <c r="A3" s="116"/>
      <c r="B3" s="117"/>
      <c r="C3" s="118"/>
      <c r="D3" s="118"/>
      <c r="E3" s="118"/>
      <c r="F3" s="118"/>
      <c r="G3" s="115"/>
    </row>
    <row r="4" spans="1:7" ht="15" customHeight="1" x14ac:dyDescent="0.25">
      <c r="A4" s="116"/>
      <c r="B4" s="117"/>
      <c r="C4" s="118"/>
      <c r="D4" s="118"/>
      <c r="E4" s="118"/>
      <c r="F4" s="118"/>
      <c r="G4" s="115"/>
    </row>
    <row r="5" spans="1:7" ht="15" customHeight="1" x14ac:dyDescent="0.25">
      <c r="A5" s="116"/>
      <c r="B5" s="117"/>
      <c r="C5" s="118"/>
      <c r="D5" s="118"/>
      <c r="E5" s="118"/>
      <c r="F5" s="118"/>
      <c r="G5" s="115"/>
    </row>
    <row r="6" spans="1:7" ht="15" customHeight="1" x14ac:dyDescent="0.25">
      <c r="A6" s="116"/>
      <c r="B6" s="117"/>
      <c r="C6" s="118"/>
      <c r="D6" s="118"/>
      <c r="E6" s="118"/>
      <c r="F6" s="118"/>
      <c r="G6" s="115"/>
    </row>
    <row r="7" spans="1:7" ht="15" customHeight="1" x14ac:dyDescent="0.25">
      <c r="A7" s="116"/>
      <c r="B7" s="117"/>
      <c r="C7" s="118"/>
      <c r="D7" s="118"/>
      <c r="E7" s="118"/>
      <c r="F7" s="118"/>
      <c r="G7" s="115"/>
    </row>
    <row r="8" spans="1:7" ht="15" customHeight="1" x14ac:dyDescent="0.25">
      <c r="A8" s="116"/>
      <c r="B8" s="117"/>
      <c r="C8" s="118"/>
      <c r="D8" s="118"/>
      <c r="E8" s="118"/>
      <c r="F8" s="118"/>
      <c r="G8" s="115"/>
    </row>
    <row r="9" spans="1:7" ht="15" customHeight="1" x14ac:dyDescent="0.25">
      <c r="A9" s="116"/>
      <c r="B9" s="117"/>
      <c r="C9" s="118"/>
      <c r="D9" s="118"/>
      <c r="E9" s="118"/>
      <c r="F9" s="118"/>
      <c r="G9" s="115"/>
    </row>
    <row r="10" spans="1:7" ht="15" customHeight="1" x14ac:dyDescent="0.25">
      <c r="A10" s="116"/>
      <c r="B10" s="117"/>
      <c r="C10" s="118"/>
      <c r="D10" s="118"/>
      <c r="E10" s="118"/>
      <c r="F10" s="118"/>
      <c r="G10" s="115"/>
    </row>
    <row r="11" spans="1:7" ht="15" customHeight="1" x14ac:dyDescent="0.25">
      <c r="A11" s="116"/>
      <c r="B11" s="117"/>
      <c r="C11" s="118"/>
      <c r="D11" s="118"/>
      <c r="E11" s="118"/>
      <c r="F11" s="118"/>
      <c r="G11" s="115"/>
    </row>
    <row r="12" spans="1:7" ht="15" customHeight="1" x14ac:dyDescent="0.25">
      <c r="A12" s="116"/>
      <c r="B12" s="117"/>
      <c r="C12" s="118"/>
      <c r="D12" s="118"/>
      <c r="E12" s="118"/>
      <c r="F12" s="118"/>
      <c r="G12" s="115"/>
    </row>
    <row r="13" spans="1:7" ht="15" customHeight="1" x14ac:dyDescent="0.25">
      <c r="A13" s="116"/>
      <c r="B13" s="117"/>
      <c r="C13" s="118"/>
      <c r="D13" s="118"/>
      <c r="E13" s="118"/>
      <c r="F13" s="118"/>
      <c r="G13" s="115"/>
    </row>
    <row r="14" spans="1:7" ht="15" customHeight="1" x14ac:dyDescent="0.25">
      <c r="A14" s="111"/>
      <c r="B14" s="111"/>
      <c r="C14" s="111"/>
      <c r="D14" s="111"/>
      <c r="E14" s="111"/>
      <c r="F14" s="111"/>
      <c r="G14" s="111"/>
    </row>
    <row r="15" spans="1:7" ht="15" customHeight="1" x14ac:dyDescent="0.25">
      <c r="A15" s="111"/>
      <c r="B15" s="111"/>
      <c r="C15" s="111"/>
      <c r="D15" s="111"/>
      <c r="E15" s="111"/>
      <c r="F15" s="111"/>
      <c r="G15" s="111"/>
    </row>
    <row r="16" spans="1:7" ht="15" customHeight="1" x14ac:dyDescent="0.25">
      <c r="A16" s="111"/>
      <c r="B16" s="111"/>
      <c r="C16" s="111"/>
      <c r="D16" s="111"/>
      <c r="E16" s="111"/>
      <c r="F16" s="111"/>
      <c r="G16" s="111"/>
    </row>
    <row r="17" spans="1:7" ht="15" customHeight="1" x14ac:dyDescent="0.25">
      <c r="A17" s="111"/>
      <c r="B17" s="111"/>
      <c r="C17" s="111"/>
      <c r="D17" s="111"/>
      <c r="E17" s="111"/>
      <c r="F17" s="111"/>
      <c r="G17" s="111"/>
    </row>
    <row r="18" spans="1:7" ht="15" customHeight="1" x14ac:dyDescent="0.25">
      <c r="A18" s="111"/>
      <c r="B18" s="111"/>
      <c r="C18" s="111"/>
      <c r="D18" s="111"/>
      <c r="E18" s="111"/>
      <c r="F18" s="111"/>
      <c r="G18" s="111"/>
    </row>
    <row r="19" spans="1:7" ht="15" customHeight="1" x14ac:dyDescent="0.25">
      <c r="A19" s="111"/>
      <c r="B19" s="111"/>
      <c r="C19" s="111"/>
      <c r="D19" s="111"/>
      <c r="E19" s="111"/>
      <c r="F19" s="111"/>
      <c r="G19" s="111"/>
    </row>
    <row r="20" spans="1:7" ht="15" customHeight="1" x14ac:dyDescent="0.25">
      <c r="A20" s="111"/>
      <c r="B20" s="111"/>
      <c r="C20" s="111"/>
      <c r="D20" s="111"/>
      <c r="E20" s="111"/>
      <c r="F20" s="111"/>
      <c r="G20" s="111"/>
    </row>
    <row r="21" spans="1:7" ht="15" customHeight="1" x14ac:dyDescent="0.25">
      <c r="A21" s="111"/>
      <c r="B21" s="111"/>
      <c r="C21" s="111"/>
      <c r="D21" s="111"/>
      <c r="E21" s="111"/>
      <c r="F21" s="111"/>
      <c r="G21" s="111"/>
    </row>
    <row r="22" spans="1:7" ht="15" customHeight="1" x14ac:dyDescent="0.25">
      <c r="A22" s="111"/>
      <c r="B22" s="111"/>
      <c r="C22" s="111"/>
      <c r="D22" s="111"/>
      <c r="E22" s="111"/>
      <c r="F22" s="111"/>
      <c r="G22" s="111"/>
    </row>
    <row r="23" spans="1:7" ht="15" customHeight="1" x14ac:dyDescent="0.25">
      <c r="A23" s="111"/>
      <c r="B23" s="111"/>
      <c r="C23" s="111"/>
      <c r="D23" s="111"/>
      <c r="E23" s="111"/>
      <c r="F23" s="111"/>
      <c r="G23" s="111"/>
    </row>
    <row r="24" spans="1:7" ht="15" customHeight="1" x14ac:dyDescent="0.25">
      <c r="A24" s="111"/>
      <c r="B24" s="111"/>
      <c r="C24" s="111"/>
      <c r="D24" s="111"/>
      <c r="E24" s="111"/>
      <c r="F24" s="111"/>
      <c r="G24" s="111"/>
    </row>
    <row r="25" spans="1:7" ht="15" customHeight="1" x14ac:dyDescent="0.25">
      <c r="A25" s="111"/>
      <c r="B25" s="111"/>
      <c r="C25" s="111"/>
      <c r="D25" s="111"/>
      <c r="E25" s="111"/>
      <c r="F25" s="111"/>
      <c r="G25" s="111"/>
    </row>
    <row r="26" spans="1:7" ht="15" customHeight="1" x14ac:dyDescent="0.25">
      <c r="A26" s="111"/>
      <c r="B26" s="111"/>
      <c r="C26" s="111"/>
      <c r="D26" s="111"/>
      <c r="E26" s="111"/>
      <c r="F26" s="111"/>
      <c r="G26" s="111"/>
    </row>
    <row r="27" spans="1:7" ht="15" customHeight="1" x14ac:dyDescent="0.25">
      <c r="A27" s="111"/>
      <c r="B27" s="111"/>
      <c r="C27" s="111"/>
      <c r="D27" s="111"/>
      <c r="E27" s="111"/>
      <c r="F27" s="111"/>
      <c r="G27" s="111"/>
    </row>
    <row r="28" spans="1:7" ht="15" customHeight="1" x14ac:dyDescent="0.25">
      <c r="A28" s="111"/>
      <c r="B28" s="111"/>
      <c r="C28" s="111"/>
      <c r="D28" s="111"/>
      <c r="E28" s="111"/>
      <c r="F28" s="111"/>
      <c r="G28" s="111"/>
    </row>
    <row r="29" spans="1:7" ht="15" customHeight="1" x14ac:dyDescent="0.25">
      <c r="A29" s="111"/>
      <c r="B29" s="111"/>
      <c r="C29" s="111"/>
      <c r="D29" s="111"/>
      <c r="E29" s="111"/>
      <c r="F29" s="111"/>
      <c r="G29" s="111"/>
    </row>
    <row r="30" spans="1:7" ht="15" customHeight="1" x14ac:dyDescent="0.25">
      <c r="A30" s="111"/>
      <c r="B30" s="111"/>
      <c r="C30" s="111"/>
      <c r="D30" s="111"/>
      <c r="E30" s="111"/>
      <c r="F30" s="111"/>
      <c r="G30" s="111"/>
    </row>
    <row r="31" spans="1:7" ht="15" customHeight="1" x14ac:dyDescent="0.25">
      <c r="A31" s="111"/>
      <c r="B31" s="111"/>
      <c r="C31" s="111"/>
      <c r="D31" s="111"/>
      <c r="E31" s="111"/>
      <c r="F31" s="111"/>
      <c r="G31" s="111"/>
    </row>
    <row r="32" spans="1:7" ht="15" customHeight="1" x14ac:dyDescent="0.25">
      <c r="A32" s="111"/>
      <c r="B32" s="111"/>
      <c r="C32" s="111"/>
      <c r="D32" s="111"/>
      <c r="E32" s="111"/>
      <c r="F32" s="111"/>
      <c r="G32" s="111"/>
    </row>
    <row r="33" spans="1:7" ht="15" customHeight="1" x14ac:dyDescent="0.25">
      <c r="A33" s="14" t="s">
        <v>74</v>
      </c>
      <c r="B33" s="262" t="s">
        <v>102</v>
      </c>
      <c r="C33" s="224"/>
      <c r="D33" s="224"/>
      <c r="E33" s="224"/>
      <c r="F33" s="224"/>
      <c r="G33" s="114"/>
    </row>
    <row r="34" spans="1:7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  <c r="G35" s="114"/>
    </row>
    <row r="36" spans="1:7" x14ac:dyDescent="0.25">
      <c r="A36" s="111"/>
      <c r="B36" s="111"/>
      <c r="C36" s="111"/>
      <c r="D36" s="111"/>
      <c r="E36" s="111"/>
      <c r="F36" s="111"/>
      <c r="G36" s="111"/>
    </row>
    <row r="50" spans="2:3" x14ac:dyDescent="0.25">
      <c r="B50" s="122" t="s">
        <v>13</v>
      </c>
      <c r="C50" s="125">
        <v>18.468468468468458</v>
      </c>
    </row>
    <row r="51" spans="2:3" x14ac:dyDescent="0.25">
      <c r="B51" s="122" t="s">
        <v>29</v>
      </c>
      <c r="C51" s="125">
        <v>15.674055751117862</v>
      </c>
    </row>
    <row r="52" spans="2:3" x14ac:dyDescent="0.25">
      <c r="B52" s="122" t="s">
        <v>37</v>
      </c>
      <c r="C52" s="125">
        <v>12.394761459307759</v>
      </c>
    </row>
    <row r="53" spans="2:3" x14ac:dyDescent="0.25">
      <c r="B53" s="122" t="s">
        <v>60</v>
      </c>
      <c r="C53" s="125">
        <v>11.770473799811725</v>
      </c>
    </row>
    <row r="54" spans="2:3" x14ac:dyDescent="0.25">
      <c r="B54" s="122" t="s">
        <v>33</v>
      </c>
      <c r="C54" s="125">
        <v>8.6582391203345423</v>
      </c>
    </row>
    <row r="55" spans="2:3" x14ac:dyDescent="0.25">
      <c r="B55" s="122" t="s">
        <v>48</v>
      </c>
      <c r="C55" s="125">
        <v>8.5524591596051351</v>
      </c>
    </row>
    <row r="56" spans="2:3" x14ac:dyDescent="0.25">
      <c r="B56" s="122" t="s">
        <v>28</v>
      </c>
      <c r="C56" s="125">
        <v>7.7486831055805965</v>
      </c>
    </row>
    <row r="57" spans="2:3" x14ac:dyDescent="0.25">
      <c r="B57" s="122" t="s">
        <v>4</v>
      </c>
      <c r="C57" s="125">
        <v>-0.68892629271537942</v>
      </c>
    </row>
    <row r="58" spans="2:3" x14ac:dyDescent="0.25">
      <c r="B58" s="122" t="s">
        <v>6</v>
      </c>
      <c r="C58" s="125">
        <v>-3.3924549549549567</v>
      </c>
    </row>
    <row r="59" spans="2:3" x14ac:dyDescent="0.25">
      <c r="B59" s="122" t="s">
        <v>67</v>
      </c>
      <c r="C59" s="125">
        <v>-18.091367219161498</v>
      </c>
    </row>
  </sheetData>
  <sortState ref="D50:E59">
    <sortCondition descending="1" ref="E50:E59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72</v>
      </c>
      <c r="B1" s="28" t="s">
        <v>0</v>
      </c>
      <c r="C1" s="110"/>
      <c r="D1" s="110"/>
      <c r="E1" s="110"/>
      <c r="F1" s="30" t="s">
        <v>80</v>
      </c>
      <c r="G1" s="114"/>
    </row>
    <row r="2" spans="1:7" ht="45" customHeight="1" x14ac:dyDescent="0.25">
      <c r="A2" s="119"/>
      <c r="B2" s="264" t="s">
        <v>122</v>
      </c>
      <c r="C2" s="265"/>
      <c r="D2" s="265"/>
      <c r="E2" s="265"/>
      <c r="F2" s="265"/>
      <c r="G2" s="115"/>
    </row>
    <row r="3" spans="1:7" ht="15" customHeight="1" x14ac:dyDescent="0.25">
      <c r="A3" s="120"/>
      <c r="B3" s="120"/>
      <c r="C3" s="120"/>
      <c r="D3" s="120"/>
      <c r="E3" s="120"/>
      <c r="F3" s="120"/>
      <c r="G3" s="111"/>
    </row>
    <row r="4" spans="1:7" ht="15" customHeight="1" x14ac:dyDescent="0.25">
      <c r="A4" s="120"/>
      <c r="B4" s="120"/>
      <c r="C4" s="120"/>
      <c r="D4" s="120"/>
      <c r="E4" s="120"/>
      <c r="F4" s="120"/>
      <c r="G4" s="111"/>
    </row>
    <row r="5" spans="1:7" ht="15" customHeight="1" x14ac:dyDescent="0.25">
      <c r="A5" s="120"/>
      <c r="B5" s="120"/>
      <c r="C5" s="120"/>
      <c r="D5" s="120"/>
      <c r="E5" s="120"/>
      <c r="F5" s="120"/>
      <c r="G5" s="111"/>
    </row>
    <row r="6" spans="1:7" ht="15" customHeight="1" x14ac:dyDescent="0.25">
      <c r="A6" s="120"/>
      <c r="B6" s="120"/>
      <c r="C6" s="120"/>
      <c r="D6" s="120"/>
      <c r="E6" s="120"/>
      <c r="F6" s="120"/>
      <c r="G6" s="111"/>
    </row>
    <row r="7" spans="1:7" ht="15" customHeight="1" x14ac:dyDescent="0.25">
      <c r="A7" s="120"/>
      <c r="B7" s="120"/>
      <c r="C7" s="120"/>
      <c r="D7" s="120"/>
      <c r="E7" s="120"/>
      <c r="F7" s="120"/>
      <c r="G7" s="111"/>
    </row>
    <row r="8" spans="1:7" ht="15" customHeight="1" x14ac:dyDescent="0.25">
      <c r="A8" s="120"/>
      <c r="B8" s="120"/>
      <c r="C8" s="120"/>
      <c r="D8" s="120"/>
      <c r="E8" s="120"/>
      <c r="F8" s="120"/>
      <c r="G8" s="111"/>
    </row>
    <row r="9" spans="1:7" ht="15" customHeight="1" x14ac:dyDescent="0.25">
      <c r="A9" s="120"/>
      <c r="B9" s="120"/>
      <c r="C9" s="120"/>
      <c r="D9" s="120"/>
      <c r="E9" s="120"/>
      <c r="F9" s="120"/>
      <c r="G9" s="111"/>
    </row>
    <row r="10" spans="1:7" ht="15" customHeight="1" x14ac:dyDescent="0.25">
      <c r="A10" s="120"/>
      <c r="B10" s="120"/>
      <c r="C10" s="120"/>
      <c r="D10" s="120"/>
      <c r="E10" s="120"/>
      <c r="F10" s="120"/>
      <c r="G10" s="111"/>
    </row>
    <row r="11" spans="1:7" ht="15" customHeight="1" x14ac:dyDescent="0.25">
      <c r="A11" s="120"/>
      <c r="B11" s="120"/>
      <c r="C11" s="120"/>
      <c r="D11" s="120"/>
      <c r="E11" s="120"/>
      <c r="F11" s="120"/>
      <c r="G11" s="111"/>
    </row>
    <row r="12" spans="1:7" ht="15" customHeight="1" x14ac:dyDescent="0.25">
      <c r="A12" s="120"/>
      <c r="B12" s="120"/>
      <c r="C12" s="120"/>
      <c r="D12" s="120"/>
      <c r="E12" s="120"/>
      <c r="F12" s="120"/>
      <c r="G12" s="111"/>
    </row>
    <row r="13" spans="1:7" ht="15" customHeight="1" x14ac:dyDescent="0.25">
      <c r="A13" s="120"/>
      <c r="B13" s="120"/>
      <c r="C13" s="120"/>
      <c r="D13" s="120"/>
      <c r="E13" s="120"/>
      <c r="F13" s="120"/>
      <c r="G13" s="111"/>
    </row>
    <row r="14" spans="1:7" ht="15" customHeight="1" x14ac:dyDescent="0.25">
      <c r="A14" s="120"/>
      <c r="B14" s="120"/>
      <c r="C14" s="120"/>
      <c r="D14" s="120"/>
      <c r="E14" s="120"/>
      <c r="F14" s="120"/>
      <c r="G14" s="111"/>
    </row>
    <row r="15" spans="1:7" ht="15" customHeight="1" x14ac:dyDescent="0.25">
      <c r="A15" s="120"/>
      <c r="B15" s="120"/>
      <c r="C15" s="120"/>
      <c r="D15" s="120"/>
      <c r="E15" s="120"/>
      <c r="F15" s="120"/>
      <c r="G15" s="111"/>
    </row>
    <row r="16" spans="1:7" ht="15" customHeight="1" x14ac:dyDescent="0.25">
      <c r="A16" s="120"/>
      <c r="B16" s="120"/>
      <c r="C16" s="120"/>
      <c r="D16" s="120"/>
      <c r="E16" s="120"/>
      <c r="F16" s="120"/>
      <c r="G16" s="111"/>
    </row>
    <row r="17" spans="1:7" ht="15" customHeight="1" x14ac:dyDescent="0.25">
      <c r="A17" s="120"/>
      <c r="B17" s="120"/>
      <c r="C17" s="120"/>
      <c r="D17" s="120"/>
      <c r="E17" s="120"/>
      <c r="F17" s="120"/>
      <c r="G17" s="111"/>
    </row>
    <row r="18" spans="1:7" ht="15" customHeight="1" x14ac:dyDescent="0.25">
      <c r="A18" s="120"/>
      <c r="B18" s="120"/>
      <c r="C18" s="120"/>
      <c r="D18" s="120"/>
      <c r="E18" s="120"/>
      <c r="F18" s="120"/>
      <c r="G18" s="111"/>
    </row>
    <row r="19" spans="1:7" ht="15" customHeight="1" x14ac:dyDescent="0.25">
      <c r="A19" s="120"/>
      <c r="B19" s="120"/>
      <c r="C19" s="120"/>
      <c r="D19" s="120"/>
      <c r="E19" s="120"/>
      <c r="F19" s="120"/>
      <c r="G19" s="111"/>
    </row>
    <row r="20" spans="1:7" ht="15" customHeight="1" x14ac:dyDescent="0.25">
      <c r="A20" s="120"/>
      <c r="B20" s="120"/>
      <c r="C20" s="120"/>
      <c r="D20" s="120"/>
      <c r="E20" s="120"/>
      <c r="F20" s="120"/>
      <c r="G20" s="111"/>
    </row>
    <row r="21" spans="1:7" ht="15" customHeight="1" x14ac:dyDescent="0.25">
      <c r="A21" s="120"/>
      <c r="B21" s="120"/>
      <c r="C21" s="120"/>
      <c r="D21" s="120"/>
      <c r="E21" s="120"/>
      <c r="F21" s="120"/>
      <c r="G21" s="111"/>
    </row>
    <row r="22" spans="1:7" ht="15" customHeight="1" x14ac:dyDescent="0.25">
      <c r="A22" s="120"/>
      <c r="B22" s="120"/>
      <c r="C22" s="120"/>
      <c r="D22" s="120"/>
      <c r="E22" s="120"/>
      <c r="F22" s="120"/>
      <c r="G22" s="111"/>
    </row>
    <row r="23" spans="1:7" ht="15" customHeight="1" x14ac:dyDescent="0.25">
      <c r="A23" s="120"/>
      <c r="B23" s="120"/>
      <c r="C23" s="120"/>
      <c r="D23" s="120"/>
      <c r="E23" s="120"/>
      <c r="F23" s="120"/>
      <c r="G23" s="111"/>
    </row>
    <row r="24" spans="1:7" ht="15" customHeight="1" x14ac:dyDescent="0.25">
      <c r="A24" s="120"/>
      <c r="B24" s="120"/>
      <c r="C24" s="120"/>
      <c r="D24" s="120"/>
      <c r="E24" s="120"/>
      <c r="F24" s="120"/>
      <c r="G24" s="111"/>
    </row>
    <row r="25" spans="1:7" ht="15" customHeight="1" x14ac:dyDescent="0.25">
      <c r="A25" s="120"/>
      <c r="B25" s="120"/>
      <c r="C25" s="120"/>
      <c r="D25" s="120"/>
      <c r="E25" s="120"/>
      <c r="F25" s="120"/>
      <c r="G25" s="111"/>
    </row>
    <row r="26" spans="1:7" ht="15" customHeight="1" x14ac:dyDescent="0.25">
      <c r="A26" s="120"/>
      <c r="B26" s="120"/>
      <c r="C26" s="120"/>
      <c r="D26" s="120"/>
      <c r="E26" s="120"/>
      <c r="F26" s="120"/>
      <c r="G26" s="111"/>
    </row>
    <row r="27" spans="1:7" ht="15" customHeight="1" x14ac:dyDescent="0.25">
      <c r="A27" s="120"/>
      <c r="B27" s="120"/>
      <c r="C27" s="120"/>
      <c r="D27" s="120"/>
      <c r="E27" s="120"/>
      <c r="F27" s="120"/>
      <c r="G27" s="111"/>
    </row>
    <row r="28" spans="1:7" ht="15" customHeight="1" x14ac:dyDescent="0.25">
      <c r="A28" s="120"/>
      <c r="B28" s="120"/>
      <c r="C28" s="120"/>
      <c r="D28" s="120"/>
      <c r="E28" s="120"/>
      <c r="F28" s="120"/>
      <c r="G28" s="111"/>
    </row>
    <row r="29" spans="1:7" ht="15" customHeight="1" x14ac:dyDescent="0.25">
      <c r="A29" s="120"/>
      <c r="B29" s="120"/>
      <c r="C29" s="120"/>
      <c r="D29" s="120"/>
      <c r="E29" s="120"/>
      <c r="F29" s="120"/>
      <c r="G29" s="111"/>
    </row>
    <row r="30" spans="1:7" ht="15" customHeight="1" x14ac:dyDescent="0.25">
      <c r="A30" s="120"/>
      <c r="B30" s="120"/>
      <c r="C30" s="120"/>
      <c r="D30" s="120"/>
      <c r="E30" s="120"/>
      <c r="F30" s="120"/>
      <c r="G30" s="111"/>
    </row>
    <row r="31" spans="1:7" ht="15" customHeight="1" x14ac:dyDescent="0.25">
      <c r="A31" s="120"/>
      <c r="B31" s="120"/>
      <c r="C31" s="120"/>
      <c r="D31" s="120"/>
      <c r="E31" s="120"/>
      <c r="F31" s="120"/>
      <c r="G31" s="111"/>
    </row>
    <row r="32" spans="1:7" ht="15" customHeight="1" x14ac:dyDescent="0.25">
      <c r="A32" s="120"/>
      <c r="B32" s="120"/>
      <c r="C32" s="120"/>
      <c r="D32" s="120"/>
      <c r="E32" s="120"/>
      <c r="F32" s="120"/>
      <c r="G32" s="111"/>
    </row>
    <row r="33" spans="1:7" ht="15" customHeight="1" x14ac:dyDescent="0.25">
      <c r="A33" s="14" t="s">
        <v>74</v>
      </c>
      <c r="B33" s="262" t="s">
        <v>105</v>
      </c>
      <c r="C33" s="224"/>
      <c r="D33" s="224"/>
      <c r="E33" s="224"/>
      <c r="F33" s="224"/>
      <c r="G33" s="114"/>
    </row>
    <row r="34" spans="1:7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  <c r="G35" s="114"/>
    </row>
    <row r="36" spans="1:7" x14ac:dyDescent="0.25">
      <c r="A36" s="120"/>
      <c r="B36" s="120"/>
      <c r="C36" s="120"/>
      <c r="D36" s="120"/>
      <c r="E36" s="120"/>
      <c r="F36" s="120"/>
      <c r="G36" s="111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72</v>
      </c>
      <c r="B1" s="28" t="s">
        <v>0</v>
      </c>
      <c r="C1" s="110"/>
      <c r="D1" s="110"/>
      <c r="E1" s="110"/>
      <c r="F1" s="30" t="s">
        <v>80</v>
      </c>
      <c r="G1" s="114"/>
    </row>
    <row r="2" spans="1:7" ht="45" customHeight="1" x14ac:dyDescent="0.25">
      <c r="A2" s="119"/>
      <c r="B2" s="264" t="s">
        <v>123</v>
      </c>
      <c r="C2" s="265"/>
      <c r="D2" s="265"/>
      <c r="E2" s="265"/>
      <c r="F2" s="265"/>
      <c r="G2" s="115"/>
    </row>
    <row r="3" spans="1:7" x14ac:dyDescent="0.25">
      <c r="A3" s="120"/>
      <c r="B3" s="120"/>
      <c r="C3" s="120"/>
      <c r="D3" s="120"/>
      <c r="E3" s="120"/>
      <c r="F3" s="120"/>
      <c r="G3" s="111"/>
    </row>
    <row r="4" spans="1:7" x14ac:dyDescent="0.25">
      <c r="A4" s="120"/>
      <c r="B4" s="120"/>
      <c r="C4" s="120"/>
      <c r="D4" s="120"/>
      <c r="E4" s="120"/>
      <c r="F4" s="120"/>
      <c r="G4" s="111"/>
    </row>
    <row r="5" spans="1:7" x14ac:dyDescent="0.25">
      <c r="A5" s="120"/>
      <c r="B5" s="120"/>
      <c r="C5" s="120"/>
      <c r="D5" s="120"/>
      <c r="E5" s="120"/>
      <c r="F5" s="120"/>
      <c r="G5" s="111"/>
    </row>
    <row r="6" spans="1:7" x14ac:dyDescent="0.25">
      <c r="A6" s="120"/>
      <c r="B6" s="120"/>
      <c r="C6" s="120"/>
      <c r="D6" s="120"/>
      <c r="E6" s="120"/>
      <c r="F6" s="120"/>
      <c r="G6" s="111"/>
    </row>
    <row r="7" spans="1:7" x14ac:dyDescent="0.25">
      <c r="A7" s="120"/>
      <c r="B7" s="120"/>
      <c r="C7" s="120"/>
      <c r="D7" s="120"/>
      <c r="E7" s="120"/>
      <c r="F7" s="120"/>
      <c r="G7" s="111"/>
    </row>
    <row r="8" spans="1:7" x14ac:dyDescent="0.25">
      <c r="A8" s="120"/>
      <c r="B8" s="120"/>
      <c r="C8" s="120"/>
      <c r="D8" s="120"/>
      <c r="E8" s="120"/>
      <c r="F8" s="120"/>
      <c r="G8" s="111"/>
    </row>
    <row r="9" spans="1:7" x14ac:dyDescent="0.25">
      <c r="A9" s="120"/>
      <c r="B9" s="120"/>
      <c r="C9" s="120"/>
      <c r="D9" s="120"/>
      <c r="E9" s="120"/>
      <c r="F9" s="120"/>
      <c r="G9" s="111"/>
    </row>
    <row r="10" spans="1:7" x14ac:dyDescent="0.25">
      <c r="A10" s="120"/>
      <c r="B10" s="120"/>
      <c r="C10" s="120"/>
      <c r="D10" s="120"/>
      <c r="E10" s="120"/>
      <c r="F10" s="120"/>
      <c r="G10" s="111"/>
    </row>
    <row r="11" spans="1:7" x14ac:dyDescent="0.25">
      <c r="A11" s="120"/>
      <c r="B11" s="120"/>
      <c r="C11" s="120"/>
      <c r="D11" s="120"/>
      <c r="E11" s="120"/>
      <c r="F11" s="120"/>
      <c r="G11" s="111"/>
    </row>
    <row r="12" spans="1:7" x14ac:dyDescent="0.25">
      <c r="A12" s="120"/>
      <c r="B12" s="120"/>
      <c r="C12" s="120"/>
      <c r="D12" s="120"/>
      <c r="E12" s="120"/>
      <c r="F12" s="120"/>
      <c r="G12" s="111"/>
    </row>
    <row r="13" spans="1:7" x14ac:dyDescent="0.25">
      <c r="A13" s="120"/>
      <c r="B13" s="120"/>
      <c r="C13" s="120"/>
      <c r="D13" s="120"/>
      <c r="E13" s="120"/>
      <c r="F13" s="120"/>
      <c r="G13" s="111"/>
    </row>
    <row r="14" spans="1:7" x14ac:dyDescent="0.25">
      <c r="A14" s="120"/>
      <c r="B14" s="120"/>
      <c r="C14" s="120"/>
      <c r="D14" s="120"/>
      <c r="E14" s="120"/>
      <c r="F14" s="120"/>
      <c r="G14" s="111"/>
    </row>
    <row r="15" spans="1:7" x14ac:dyDescent="0.25">
      <c r="A15" s="120"/>
      <c r="B15" s="120"/>
      <c r="C15" s="120"/>
      <c r="D15" s="120"/>
      <c r="E15" s="120"/>
      <c r="F15" s="120"/>
      <c r="G15" s="111"/>
    </row>
    <row r="16" spans="1:7" x14ac:dyDescent="0.25">
      <c r="A16" s="120"/>
      <c r="B16" s="120"/>
      <c r="C16" s="120"/>
      <c r="D16" s="120"/>
      <c r="E16" s="120"/>
      <c r="F16" s="120"/>
      <c r="G16" s="111"/>
    </row>
    <row r="17" spans="1:7" x14ac:dyDescent="0.25">
      <c r="A17" s="120"/>
      <c r="B17" s="120"/>
      <c r="C17" s="120"/>
      <c r="D17" s="120"/>
      <c r="E17" s="120"/>
      <c r="F17" s="120"/>
      <c r="G17" s="111"/>
    </row>
    <row r="18" spans="1:7" x14ac:dyDescent="0.25">
      <c r="A18" s="120"/>
      <c r="B18" s="120"/>
      <c r="C18" s="120"/>
      <c r="D18" s="120"/>
      <c r="E18" s="120"/>
      <c r="F18" s="120"/>
      <c r="G18" s="111"/>
    </row>
    <row r="19" spans="1:7" x14ac:dyDescent="0.25">
      <c r="A19" s="120"/>
      <c r="B19" s="120"/>
      <c r="C19" s="120"/>
      <c r="D19" s="120"/>
      <c r="E19" s="120"/>
      <c r="F19" s="120"/>
      <c r="G19" s="111"/>
    </row>
    <row r="20" spans="1:7" x14ac:dyDescent="0.25">
      <c r="A20" s="120"/>
      <c r="B20" s="120"/>
      <c r="C20" s="120"/>
      <c r="D20" s="120"/>
      <c r="E20" s="120"/>
      <c r="F20" s="120"/>
      <c r="G20" s="111"/>
    </row>
    <row r="21" spans="1:7" x14ac:dyDescent="0.25">
      <c r="A21" s="120"/>
      <c r="B21" s="120"/>
      <c r="C21" s="120"/>
      <c r="D21" s="120"/>
      <c r="E21" s="120"/>
      <c r="F21" s="120"/>
      <c r="G21" s="111"/>
    </row>
    <row r="22" spans="1:7" x14ac:dyDescent="0.25">
      <c r="A22" s="120"/>
      <c r="B22" s="120"/>
      <c r="C22" s="120"/>
      <c r="D22" s="120"/>
      <c r="E22" s="120"/>
      <c r="F22" s="120"/>
      <c r="G22" s="111"/>
    </row>
    <row r="23" spans="1:7" x14ac:dyDescent="0.25">
      <c r="A23" s="120"/>
      <c r="B23" s="120"/>
      <c r="C23" s="120"/>
      <c r="D23" s="120"/>
      <c r="E23" s="120"/>
      <c r="F23" s="120"/>
      <c r="G23" s="111"/>
    </row>
    <row r="24" spans="1:7" x14ac:dyDescent="0.25">
      <c r="A24" s="120"/>
      <c r="B24" s="120"/>
      <c r="C24" s="120"/>
      <c r="D24" s="120"/>
      <c r="E24" s="120"/>
      <c r="F24" s="120"/>
      <c r="G24" s="111"/>
    </row>
    <row r="25" spans="1:7" x14ac:dyDescent="0.25">
      <c r="A25" s="120"/>
      <c r="B25" s="120"/>
      <c r="C25" s="120"/>
      <c r="D25" s="120"/>
      <c r="E25" s="120"/>
      <c r="F25" s="120"/>
      <c r="G25" s="111"/>
    </row>
    <row r="26" spans="1:7" x14ac:dyDescent="0.25">
      <c r="A26" s="120"/>
      <c r="B26" s="120"/>
      <c r="C26" s="120"/>
      <c r="D26" s="120"/>
      <c r="E26" s="120"/>
      <c r="F26" s="120"/>
      <c r="G26" s="111"/>
    </row>
    <row r="27" spans="1:7" x14ac:dyDescent="0.25">
      <c r="A27" s="120"/>
      <c r="B27" s="120"/>
      <c r="C27" s="120"/>
      <c r="D27" s="120"/>
      <c r="E27" s="120"/>
      <c r="F27" s="120"/>
      <c r="G27" s="111"/>
    </row>
    <row r="28" spans="1:7" x14ac:dyDescent="0.25">
      <c r="A28" s="120"/>
      <c r="B28" s="120"/>
      <c r="C28" s="120"/>
      <c r="D28" s="120"/>
      <c r="E28" s="120"/>
      <c r="F28" s="120"/>
      <c r="G28" s="111"/>
    </row>
    <row r="29" spans="1:7" x14ac:dyDescent="0.25">
      <c r="A29" s="120"/>
      <c r="B29" s="120"/>
      <c r="C29" s="120"/>
      <c r="D29" s="120"/>
      <c r="E29" s="120"/>
      <c r="F29" s="120"/>
      <c r="G29" s="111"/>
    </row>
    <row r="30" spans="1:7" x14ac:dyDescent="0.25">
      <c r="A30" s="120"/>
      <c r="B30" s="120"/>
      <c r="C30" s="120"/>
      <c r="D30" s="120"/>
      <c r="E30" s="120"/>
      <c r="F30" s="120"/>
      <c r="G30" s="111"/>
    </row>
    <row r="31" spans="1:7" x14ac:dyDescent="0.25">
      <c r="A31" s="120"/>
      <c r="B31" s="120"/>
      <c r="C31" s="120"/>
      <c r="D31" s="120"/>
      <c r="E31" s="120"/>
      <c r="F31" s="120"/>
      <c r="G31" s="111"/>
    </row>
    <row r="32" spans="1:7" x14ac:dyDescent="0.25">
      <c r="A32" s="120"/>
      <c r="B32" s="120"/>
      <c r="C32" s="120"/>
      <c r="D32" s="120"/>
      <c r="E32" s="120"/>
      <c r="F32" s="120"/>
      <c r="G32" s="111"/>
    </row>
    <row r="33" spans="1:7" ht="15" customHeight="1" x14ac:dyDescent="0.25">
      <c r="A33" s="14" t="s">
        <v>74</v>
      </c>
      <c r="B33" s="262" t="s">
        <v>105</v>
      </c>
      <c r="C33" s="224"/>
      <c r="D33" s="224"/>
      <c r="E33" s="224"/>
      <c r="F33" s="224"/>
      <c r="G33" s="114"/>
    </row>
    <row r="34" spans="1:7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  <c r="G35" s="114"/>
    </row>
    <row r="36" spans="1:7" x14ac:dyDescent="0.25">
      <c r="A36" s="120"/>
      <c r="B36" s="120"/>
      <c r="C36" s="120"/>
      <c r="D36" s="120"/>
      <c r="E36" s="120"/>
      <c r="F36" s="120"/>
      <c r="G36" s="111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showGridLines="0" workbookViewId="0">
      <selection activeCell="C1" sqref="C1"/>
    </sheetView>
  </sheetViews>
  <sheetFormatPr defaultRowHeight="15" x14ac:dyDescent="0.25"/>
  <cols>
    <col min="1" max="1" width="12.7109375" style="9" customWidth="1"/>
    <col min="2" max="2" width="30.7109375" style="9" customWidth="1"/>
    <col min="3" max="3" width="30.7109375" style="10" customWidth="1"/>
    <col min="4" max="5" width="9.140625" customWidth="1"/>
  </cols>
  <sheetData>
    <row r="1" spans="1:3" ht="30" customHeight="1" x14ac:dyDescent="0.25">
      <c r="A1" s="27" t="s">
        <v>72</v>
      </c>
      <c r="B1" s="56" t="s">
        <v>0</v>
      </c>
      <c r="C1" s="30" t="s">
        <v>80</v>
      </c>
    </row>
    <row r="2" spans="1:3" ht="45" customHeight="1" thickBot="1" x14ac:dyDescent="0.3">
      <c r="B2" s="216" t="s">
        <v>117</v>
      </c>
      <c r="C2" s="217"/>
    </row>
    <row r="3" spans="1:3" ht="30" customHeight="1" x14ac:dyDescent="0.25">
      <c r="B3" s="31" t="s">
        <v>89</v>
      </c>
      <c r="C3" s="32" t="s">
        <v>1</v>
      </c>
    </row>
    <row r="4" spans="1:3" ht="30" customHeight="1" x14ac:dyDescent="0.25">
      <c r="B4" s="34" t="s">
        <v>78</v>
      </c>
      <c r="C4" s="101">
        <v>3343200</v>
      </c>
    </row>
    <row r="5" spans="1:3" x14ac:dyDescent="0.25">
      <c r="B5" s="35" t="s">
        <v>3</v>
      </c>
      <c r="C5" s="102">
        <v>9980</v>
      </c>
    </row>
    <row r="6" spans="1:3" s="6" customFormat="1" x14ac:dyDescent="0.25">
      <c r="A6" s="12"/>
      <c r="B6" s="37" t="s">
        <v>4</v>
      </c>
      <c r="C6" s="103">
        <v>253710</v>
      </c>
    </row>
    <row r="7" spans="1:3" x14ac:dyDescent="0.25">
      <c r="B7" s="35" t="s">
        <v>6</v>
      </c>
      <c r="C7" s="102">
        <v>205890</v>
      </c>
    </row>
    <row r="8" spans="1:3" s="6" customFormat="1" x14ac:dyDescent="0.25">
      <c r="A8" s="12"/>
      <c r="B8" s="37" t="s">
        <v>7</v>
      </c>
      <c r="C8" s="103">
        <v>160</v>
      </c>
    </row>
    <row r="9" spans="1:3" x14ac:dyDescent="0.25">
      <c r="B9" s="35" t="s">
        <v>8</v>
      </c>
      <c r="C9" s="102">
        <v>10</v>
      </c>
    </row>
    <row r="10" spans="1:3" s="6" customFormat="1" x14ac:dyDescent="0.25">
      <c r="A10" s="12"/>
      <c r="B10" s="37" t="s">
        <v>9</v>
      </c>
      <c r="C10" s="103">
        <v>740</v>
      </c>
    </row>
    <row r="11" spans="1:3" x14ac:dyDescent="0.25">
      <c r="B11" s="35" t="s">
        <v>10</v>
      </c>
      <c r="C11" s="102">
        <v>3510</v>
      </c>
    </row>
    <row r="12" spans="1:3" s="6" customFormat="1" x14ac:dyDescent="0.25">
      <c r="A12" s="12"/>
      <c r="B12" s="37" t="s">
        <v>11</v>
      </c>
      <c r="C12" s="103">
        <v>7020</v>
      </c>
    </row>
    <row r="13" spans="1:3" x14ac:dyDescent="0.25">
      <c r="B13" s="35" t="s">
        <v>13</v>
      </c>
      <c r="C13" s="102">
        <v>78900</v>
      </c>
    </row>
    <row r="14" spans="1:3" s="6" customFormat="1" x14ac:dyDescent="0.25">
      <c r="A14" s="12"/>
      <c r="B14" s="37" t="s">
        <v>14</v>
      </c>
      <c r="C14" s="103">
        <v>21200</v>
      </c>
    </row>
    <row r="15" spans="1:3" x14ac:dyDescent="0.25">
      <c r="B15" s="35" t="s">
        <v>15</v>
      </c>
      <c r="C15" s="102">
        <v>90</v>
      </c>
    </row>
    <row r="16" spans="1:3" s="6" customFormat="1" x14ac:dyDescent="0.25">
      <c r="A16" s="12"/>
      <c r="B16" s="37" t="s">
        <v>16</v>
      </c>
      <c r="C16" s="103">
        <v>1740</v>
      </c>
    </row>
    <row r="17" spans="1:3" x14ac:dyDescent="0.25">
      <c r="B17" s="35" t="s">
        <v>17</v>
      </c>
      <c r="C17" s="102">
        <v>31400</v>
      </c>
    </row>
    <row r="18" spans="1:3" s="6" customFormat="1" x14ac:dyDescent="0.25">
      <c r="A18" s="12"/>
      <c r="B18" s="37" t="s">
        <v>18</v>
      </c>
      <c r="C18" s="103">
        <v>1910</v>
      </c>
    </row>
    <row r="19" spans="1:3" x14ac:dyDescent="0.25">
      <c r="B19" s="35" t="s">
        <v>19</v>
      </c>
      <c r="C19" s="102">
        <v>60</v>
      </c>
    </row>
    <row r="20" spans="1:3" s="6" customFormat="1" x14ac:dyDescent="0.25">
      <c r="A20" s="12"/>
      <c r="B20" s="37" t="s">
        <v>22</v>
      </c>
      <c r="C20" s="103">
        <v>20</v>
      </c>
    </row>
    <row r="21" spans="1:3" x14ac:dyDescent="0.25">
      <c r="B21" s="35" t="s">
        <v>81</v>
      </c>
      <c r="C21" s="102">
        <v>180</v>
      </c>
    </row>
    <row r="22" spans="1:3" s="6" customFormat="1" x14ac:dyDescent="0.25">
      <c r="A22" s="12"/>
      <c r="B22" s="37" t="s">
        <v>23</v>
      </c>
      <c r="C22" s="103">
        <v>4670</v>
      </c>
    </row>
    <row r="23" spans="1:3" x14ac:dyDescent="0.25">
      <c r="B23" s="35" t="s">
        <v>24</v>
      </c>
      <c r="C23" s="102">
        <v>80</v>
      </c>
    </row>
    <row r="24" spans="1:3" s="6" customFormat="1" x14ac:dyDescent="0.25">
      <c r="A24" s="12"/>
      <c r="B24" s="37" t="s">
        <v>25</v>
      </c>
      <c r="C24" s="103">
        <v>740</v>
      </c>
    </row>
    <row r="25" spans="1:3" x14ac:dyDescent="0.25">
      <c r="B25" s="35" t="s">
        <v>26</v>
      </c>
      <c r="C25" s="102">
        <v>140</v>
      </c>
    </row>
    <row r="26" spans="1:3" s="6" customFormat="1" x14ac:dyDescent="0.25">
      <c r="A26" s="12"/>
      <c r="B26" s="37" t="s">
        <v>27</v>
      </c>
      <c r="C26" s="103">
        <v>0</v>
      </c>
    </row>
    <row r="27" spans="1:3" x14ac:dyDescent="0.25">
      <c r="B27" s="35" t="s">
        <v>28</v>
      </c>
      <c r="C27" s="102">
        <v>141140</v>
      </c>
    </row>
    <row r="28" spans="1:3" s="6" customFormat="1" x14ac:dyDescent="0.25">
      <c r="A28" s="12"/>
      <c r="B28" s="37" t="s">
        <v>29</v>
      </c>
      <c r="C28" s="103">
        <v>243170</v>
      </c>
    </row>
    <row r="29" spans="1:3" x14ac:dyDescent="0.25">
      <c r="B29" s="35" t="s">
        <v>30</v>
      </c>
      <c r="C29" s="102">
        <v>110</v>
      </c>
    </row>
    <row r="30" spans="1:3" s="6" customFormat="1" x14ac:dyDescent="0.25">
      <c r="A30" s="12"/>
      <c r="B30" s="37" t="s">
        <v>32</v>
      </c>
      <c r="C30" s="103">
        <v>1370</v>
      </c>
    </row>
    <row r="31" spans="1:3" x14ac:dyDescent="0.25">
      <c r="B31" s="35" t="s">
        <v>33</v>
      </c>
      <c r="C31" s="102">
        <v>1122570</v>
      </c>
    </row>
    <row r="32" spans="1:3" s="6" customFormat="1" x14ac:dyDescent="0.25">
      <c r="A32" s="12"/>
      <c r="B32" s="37" t="s">
        <v>34</v>
      </c>
      <c r="C32" s="103">
        <v>80</v>
      </c>
    </row>
    <row r="33" spans="1:3" x14ac:dyDescent="0.25">
      <c r="B33" s="35" t="s">
        <v>86</v>
      </c>
      <c r="C33" s="102">
        <v>70</v>
      </c>
    </row>
    <row r="34" spans="1:3" s="6" customFormat="1" x14ac:dyDescent="0.25">
      <c r="A34" s="12"/>
      <c r="B34" s="37" t="s">
        <v>36</v>
      </c>
      <c r="C34" s="103">
        <v>2220</v>
      </c>
    </row>
    <row r="35" spans="1:3" x14ac:dyDescent="0.25">
      <c r="B35" s="35" t="s">
        <v>37</v>
      </c>
      <c r="C35" s="102">
        <v>48060</v>
      </c>
    </row>
    <row r="36" spans="1:3" s="6" customFormat="1" x14ac:dyDescent="0.25">
      <c r="A36" s="12"/>
      <c r="B36" s="37" t="s">
        <v>38</v>
      </c>
      <c r="C36" s="103">
        <v>620</v>
      </c>
    </row>
    <row r="37" spans="1:3" x14ac:dyDescent="0.25">
      <c r="B37" s="35" t="s">
        <v>39</v>
      </c>
      <c r="C37" s="102">
        <v>380</v>
      </c>
    </row>
    <row r="38" spans="1:3" s="6" customFormat="1" x14ac:dyDescent="0.25">
      <c r="A38" s="12"/>
      <c r="B38" s="37" t="s">
        <v>41</v>
      </c>
      <c r="C38" s="103">
        <v>6140</v>
      </c>
    </row>
    <row r="39" spans="1:3" x14ac:dyDescent="0.25">
      <c r="B39" s="35" t="s">
        <v>42</v>
      </c>
      <c r="C39" s="102">
        <v>450</v>
      </c>
    </row>
    <row r="40" spans="1:3" s="6" customFormat="1" x14ac:dyDescent="0.25">
      <c r="A40" s="12"/>
      <c r="B40" s="37" t="s">
        <v>43</v>
      </c>
      <c r="C40" s="103">
        <v>3940</v>
      </c>
    </row>
    <row r="41" spans="1:3" x14ac:dyDescent="0.25">
      <c r="B41" s="35" t="s">
        <v>44</v>
      </c>
      <c r="C41" s="102">
        <v>1820</v>
      </c>
    </row>
    <row r="42" spans="1:3" s="6" customFormat="1" x14ac:dyDescent="0.25">
      <c r="A42" s="12"/>
      <c r="B42" s="37" t="s">
        <v>45</v>
      </c>
      <c r="C42" s="103">
        <v>10</v>
      </c>
    </row>
    <row r="43" spans="1:3" x14ac:dyDescent="0.25">
      <c r="B43" s="35" t="s">
        <v>47</v>
      </c>
      <c r="C43" s="102">
        <v>90</v>
      </c>
    </row>
    <row r="44" spans="1:3" s="6" customFormat="1" x14ac:dyDescent="0.25">
      <c r="A44" s="12"/>
      <c r="B44" s="37" t="s">
        <v>48</v>
      </c>
      <c r="C44" s="103">
        <v>124260</v>
      </c>
    </row>
    <row r="45" spans="1:3" x14ac:dyDescent="0.25">
      <c r="B45" s="35" t="s">
        <v>87</v>
      </c>
      <c r="C45" s="102">
        <v>50</v>
      </c>
    </row>
    <row r="46" spans="1:3" s="6" customFormat="1" x14ac:dyDescent="0.25">
      <c r="A46" s="12"/>
      <c r="B46" s="37" t="s">
        <v>49</v>
      </c>
      <c r="C46" s="103">
        <v>30</v>
      </c>
    </row>
    <row r="47" spans="1:3" s="78" customFormat="1" x14ac:dyDescent="0.25">
      <c r="A47" s="61"/>
      <c r="B47" s="35" t="s">
        <v>50</v>
      </c>
      <c r="C47" s="102">
        <v>10</v>
      </c>
    </row>
    <row r="48" spans="1:3" s="6" customFormat="1" x14ac:dyDescent="0.25">
      <c r="A48" s="12"/>
      <c r="B48" s="37" t="s">
        <v>51</v>
      </c>
      <c r="C48" s="103">
        <v>150</v>
      </c>
    </row>
    <row r="49" spans="1:3" s="78" customFormat="1" x14ac:dyDescent="0.25">
      <c r="A49" s="61"/>
      <c r="B49" s="35" t="s">
        <v>52</v>
      </c>
      <c r="C49" s="102">
        <v>6130</v>
      </c>
    </row>
    <row r="50" spans="1:3" s="6" customFormat="1" x14ac:dyDescent="0.25">
      <c r="A50" s="12"/>
      <c r="B50" s="37" t="s">
        <v>54</v>
      </c>
      <c r="C50" s="103">
        <v>10</v>
      </c>
    </row>
    <row r="51" spans="1:3" s="78" customFormat="1" x14ac:dyDescent="0.25">
      <c r="A51" s="61"/>
      <c r="B51" s="35" t="s">
        <v>55</v>
      </c>
      <c r="C51" s="102">
        <v>3050</v>
      </c>
    </row>
    <row r="52" spans="1:3" s="6" customFormat="1" x14ac:dyDescent="0.25">
      <c r="A52" s="12"/>
      <c r="B52" s="37" t="s">
        <v>56</v>
      </c>
      <c r="C52" s="103">
        <v>120</v>
      </c>
    </row>
    <row r="53" spans="1:3" s="78" customFormat="1" x14ac:dyDescent="0.25">
      <c r="A53" s="61"/>
      <c r="B53" s="35" t="s">
        <v>58</v>
      </c>
      <c r="C53" s="102">
        <v>210</v>
      </c>
    </row>
    <row r="54" spans="1:3" s="6" customFormat="1" x14ac:dyDescent="0.25">
      <c r="A54" s="12"/>
      <c r="B54" s="37" t="s">
        <v>60</v>
      </c>
      <c r="C54" s="103">
        <v>284970</v>
      </c>
    </row>
    <row r="55" spans="1:3" s="78" customFormat="1" x14ac:dyDescent="0.25">
      <c r="A55" s="61"/>
      <c r="B55" s="35" t="s">
        <v>61</v>
      </c>
      <c r="C55" s="102">
        <v>190</v>
      </c>
    </row>
    <row r="56" spans="1:3" s="6" customFormat="1" x14ac:dyDescent="0.25">
      <c r="A56" s="12"/>
      <c r="B56" s="37" t="s">
        <v>62</v>
      </c>
      <c r="C56" s="103">
        <v>1190</v>
      </c>
    </row>
    <row r="57" spans="1:3" s="6" customFormat="1" x14ac:dyDescent="0.25">
      <c r="A57" s="12"/>
      <c r="B57" s="35" t="s">
        <v>63</v>
      </c>
      <c r="C57" s="102">
        <v>310</v>
      </c>
    </row>
    <row r="58" spans="1:3" s="78" customFormat="1" x14ac:dyDescent="0.25">
      <c r="A58" s="12"/>
      <c r="B58" s="184" t="s">
        <v>64</v>
      </c>
      <c r="C58" s="183">
        <v>490</v>
      </c>
    </row>
    <row r="59" spans="1:3" s="6" customFormat="1" x14ac:dyDescent="0.25">
      <c r="A59" s="12"/>
      <c r="B59" s="35" t="s">
        <v>66</v>
      </c>
      <c r="C59" s="102">
        <v>11360</v>
      </c>
    </row>
    <row r="60" spans="1:3" s="78" customFormat="1" x14ac:dyDescent="0.25">
      <c r="A60" s="61"/>
      <c r="B60" s="184" t="s">
        <v>67</v>
      </c>
      <c r="C60" s="183">
        <v>697280</v>
      </c>
    </row>
    <row r="61" spans="1:3" s="6" customFormat="1" x14ac:dyDescent="0.25">
      <c r="A61" s="12"/>
      <c r="B61" s="35" t="s">
        <v>68</v>
      </c>
      <c r="C61" s="102">
        <v>90</v>
      </c>
    </row>
    <row r="62" spans="1:3" s="78" customFormat="1" x14ac:dyDescent="0.25">
      <c r="A62" s="61"/>
      <c r="B62" s="184" t="s">
        <v>69</v>
      </c>
      <c r="C62" s="183">
        <v>260</v>
      </c>
    </row>
    <row r="63" spans="1:3" s="6" customFormat="1" x14ac:dyDescent="0.25">
      <c r="A63" s="12"/>
      <c r="B63" s="35" t="s">
        <v>70</v>
      </c>
      <c r="C63" s="102">
        <v>90</v>
      </c>
    </row>
    <row r="64" spans="1:3" x14ac:dyDescent="0.25">
      <c r="B64" s="184" t="s">
        <v>71</v>
      </c>
      <c r="C64" s="183">
        <v>8700</v>
      </c>
    </row>
    <row r="65" spans="1:3" ht="30" customHeight="1" x14ac:dyDescent="0.25">
      <c r="A65" s="58"/>
      <c r="B65" s="38" t="s">
        <v>82</v>
      </c>
      <c r="C65" s="104">
        <v>3073320</v>
      </c>
    </row>
    <row r="66" spans="1:3" ht="15" customHeight="1" x14ac:dyDescent="0.25">
      <c r="B66" s="1" t="s">
        <v>79</v>
      </c>
      <c r="C66" s="105">
        <v>216480</v>
      </c>
    </row>
    <row r="67" spans="1:3" ht="15" customHeight="1" x14ac:dyDescent="0.25">
      <c r="B67" s="1" t="s">
        <v>83</v>
      </c>
      <c r="C67" s="105">
        <v>2090940</v>
      </c>
    </row>
    <row r="68" spans="1:3" ht="30" customHeight="1" thickBot="1" x14ac:dyDescent="0.3">
      <c r="B68" s="39" t="s">
        <v>84</v>
      </c>
      <c r="C68" s="106">
        <v>1787630</v>
      </c>
    </row>
    <row r="69" spans="1:3" ht="15" customHeight="1" x14ac:dyDescent="0.25">
      <c r="B69" s="36"/>
      <c r="C69" s="40"/>
    </row>
    <row r="70" spans="1:3" ht="15" customHeight="1" x14ac:dyDescent="0.25">
      <c r="A70" s="14" t="s">
        <v>74</v>
      </c>
      <c r="B70" s="218" t="s">
        <v>93</v>
      </c>
      <c r="C70" s="219"/>
    </row>
    <row r="71" spans="1:3" ht="15" customHeight="1" x14ac:dyDescent="0.25">
      <c r="A71" s="41" t="s">
        <v>73</v>
      </c>
      <c r="B71" s="220" t="s">
        <v>125</v>
      </c>
      <c r="C71" s="221"/>
    </row>
    <row r="72" spans="1:3" x14ac:dyDescent="0.25">
      <c r="A72" s="85" t="s">
        <v>75</v>
      </c>
      <c r="B72" s="214" t="s">
        <v>128</v>
      </c>
      <c r="C72" s="215"/>
    </row>
  </sheetData>
  <mergeCells count="4">
    <mergeCell ref="B72:C72"/>
    <mergeCell ref="B2:C2"/>
    <mergeCell ref="B70:C70"/>
    <mergeCell ref="B71:C71"/>
  </mergeCells>
  <hyperlinks>
    <hyperlink ref="C1" location="Índice!A1" display="[índice Ç]"/>
    <hyperlink ref="B72" r:id="rId1" display="http://www.observatorioemigracao.pt/np4/1291"/>
    <hyperlink ref="B72:C72" r:id="rId2" display="http://www.observatorioemigracao.pt/np4/5926"/>
  </hyperlinks>
  <pageMargins left="0.7" right="0.7" top="0.75" bottom="0.75" header="0.3" footer="0.3"/>
  <pageSetup paperSize="9" orientation="portrait" horizontalDpi="4294967293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9" customWidth="1"/>
    <col min="2" max="2" width="24.7109375" style="9" customWidth="1"/>
    <col min="3" max="5" width="16.7109375" style="10" customWidth="1"/>
  </cols>
  <sheetData>
    <row r="1" spans="1:5" ht="30" customHeight="1" x14ac:dyDescent="0.25">
      <c r="A1" s="27" t="s">
        <v>72</v>
      </c>
      <c r="B1" s="28" t="s">
        <v>0</v>
      </c>
      <c r="C1" s="29"/>
      <c r="D1" s="29"/>
      <c r="E1" s="30" t="s">
        <v>80</v>
      </c>
    </row>
    <row r="2" spans="1:5" ht="45" customHeight="1" thickBot="1" x14ac:dyDescent="0.3">
      <c r="B2" s="222" t="s">
        <v>116</v>
      </c>
      <c r="C2" s="223"/>
      <c r="D2" s="223"/>
      <c r="E2" s="223"/>
    </row>
    <row r="3" spans="1:5" ht="60" customHeight="1" x14ac:dyDescent="0.25">
      <c r="B3" s="31" t="s">
        <v>89</v>
      </c>
      <c r="C3" s="32" t="s">
        <v>98</v>
      </c>
      <c r="D3" s="32" t="s">
        <v>92</v>
      </c>
      <c r="E3" s="33" t="s">
        <v>88</v>
      </c>
    </row>
    <row r="4" spans="1:5" ht="30" customHeight="1" x14ac:dyDescent="0.25">
      <c r="B4" s="34" t="s">
        <v>90</v>
      </c>
      <c r="C4" s="42">
        <v>3343200</v>
      </c>
      <c r="D4" s="43">
        <f>C4/C$4*100</f>
        <v>100</v>
      </c>
      <c r="E4" s="43" t="s">
        <v>5</v>
      </c>
    </row>
    <row r="5" spans="1:5" ht="30" customHeight="1" x14ac:dyDescent="0.25">
      <c r="B5" s="84" t="s">
        <v>91</v>
      </c>
      <c r="C5" s="42">
        <f>SUM(C6:C19)</f>
        <v>3273890</v>
      </c>
      <c r="D5" s="43">
        <f>C5/C$4*100</f>
        <v>97.926836563771232</v>
      </c>
      <c r="E5" s="43" t="s">
        <v>5</v>
      </c>
    </row>
    <row r="6" spans="1:5" x14ac:dyDescent="0.25">
      <c r="A6"/>
      <c r="B6" s="44" t="s">
        <v>33</v>
      </c>
      <c r="C6" s="45">
        <v>1122570</v>
      </c>
      <c r="D6" s="46">
        <f>C6/C$4*100</f>
        <v>33.577709978463751</v>
      </c>
      <c r="E6" s="46">
        <f>D6</f>
        <v>33.577709978463751</v>
      </c>
    </row>
    <row r="7" spans="1:5" x14ac:dyDescent="0.25">
      <c r="A7"/>
      <c r="B7" s="47" t="s">
        <v>67</v>
      </c>
      <c r="C7" s="48">
        <v>697280</v>
      </c>
      <c r="D7" s="49">
        <f t="shared" ref="D7:D19" si="0">C7/C$4*100</f>
        <v>20.856664273749701</v>
      </c>
      <c r="E7" s="49">
        <f>D7+E6</f>
        <v>54.434374252213452</v>
      </c>
    </row>
    <row r="8" spans="1:5" x14ac:dyDescent="0.25">
      <c r="A8"/>
      <c r="B8" s="44" t="s">
        <v>60</v>
      </c>
      <c r="C8" s="45">
        <v>284970</v>
      </c>
      <c r="D8" s="46">
        <f t="shared" si="0"/>
        <v>8.5238693467336688</v>
      </c>
      <c r="E8" s="46">
        <f t="shared" ref="E8:E19" si="1">D8+E7</f>
        <v>62.958243598947121</v>
      </c>
    </row>
    <row r="9" spans="1:5" x14ac:dyDescent="0.25">
      <c r="A9"/>
      <c r="B9" s="47" t="s">
        <v>4</v>
      </c>
      <c r="C9" s="48">
        <v>253710</v>
      </c>
      <c r="D9" s="49">
        <f t="shared" si="0"/>
        <v>7.5888370423546307</v>
      </c>
      <c r="E9" s="49">
        <f t="shared" si="1"/>
        <v>70.547080641301747</v>
      </c>
    </row>
    <row r="10" spans="1:5" x14ac:dyDescent="0.25">
      <c r="A10"/>
      <c r="B10" s="44" t="s">
        <v>29</v>
      </c>
      <c r="C10" s="45">
        <v>243170</v>
      </c>
      <c r="D10" s="46">
        <f t="shared" si="0"/>
        <v>7.2735702321129452</v>
      </c>
      <c r="E10" s="46">
        <f t="shared" si="1"/>
        <v>77.820650873414692</v>
      </c>
    </row>
    <row r="11" spans="1:5" x14ac:dyDescent="0.25">
      <c r="A11"/>
      <c r="B11" s="50" t="s">
        <v>6</v>
      </c>
      <c r="C11" s="51">
        <v>205890</v>
      </c>
      <c r="D11" s="52">
        <f t="shared" si="0"/>
        <v>6.1584709260588655</v>
      </c>
      <c r="E11" s="52">
        <f t="shared" si="1"/>
        <v>83.97912179947356</v>
      </c>
    </row>
    <row r="12" spans="1:5" x14ac:dyDescent="0.25">
      <c r="A12"/>
      <c r="B12" s="44" t="s">
        <v>28</v>
      </c>
      <c r="C12" s="45">
        <v>141140</v>
      </c>
      <c r="D12" s="46">
        <f t="shared" si="0"/>
        <v>4.2217037568796361</v>
      </c>
      <c r="E12" s="46">
        <f t="shared" si="1"/>
        <v>88.200825556353195</v>
      </c>
    </row>
    <row r="13" spans="1:5" x14ac:dyDescent="0.25">
      <c r="A13"/>
      <c r="B13" s="47" t="s">
        <v>48</v>
      </c>
      <c r="C13" s="48">
        <v>124260</v>
      </c>
      <c r="D13" s="49">
        <f t="shared" si="0"/>
        <v>3.7167982770997843</v>
      </c>
      <c r="E13" s="49">
        <f t="shared" si="1"/>
        <v>91.917623833452978</v>
      </c>
    </row>
    <row r="14" spans="1:5" x14ac:dyDescent="0.25">
      <c r="A14"/>
      <c r="B14" s="44" t="s">
        <v>13</v>
      </c>
      <c r="C14" s="45">
        <v>78900</v>
      </c>
      <c r="D14" s="46">
        <f t="shared" si="0"/>
        <v>2.3600143575017949</v>
      </c>
      <c r="E14" s="46">
        <f t="shared" si="1"/>
        <v>94.277638190954775</v>
      </c>
    </row>
    <row r="15" spans="1:5" x14ac:dyDescent="0.25">
      <c r="A15"/>
      <c r="B15" s="47" t="s">
        <v>37</v>
      </c>
      <c r="C15" s="48">
        <v>48060</v>
      </c>
      <c r="D15" s="49">
        <f t="shared" si="0"/>
        <v>1.4375448671931084</v>
      </c>
      <c r="E15" s="49">
        <f t="shared" si="1"/>
        <v>95.715183058147886</v>
      </c>
    </row>
    <row r="16" spans="1:5" x14ac:dyDescent="0.25">
      <c r="A16"/>
      <c r="B16" s="44" t="s">
        <v>17</v>
      </c>
      <c r="C16" s="45">
        <v>31400</v>
      </c>
      <c r="D16" s="46">
        <f t="shared" si="0"/>
        <v>0.93921990906915531</v>
      </c>
      <c r="E16" s="46">
        <f t="shared" si="1"/>
        <v>96.654402967217038</v>
      </c>
    </row>
    <row r="17" spans="1:5" x14ac:dyDescent="0.25">
      <c r="A17"/>
      <c r="B17" s="47" t="s">
        <v>14</v>
      </c>
      <c r="C17" s="48">
        <v>21200</v>
      </c>
      <c r="D17" s="49">
        <f t="shared" si="0"/>
        <v>0.63412299593204113</v>
      </c>
      <c r="E17" s="49">
        <f t="shared" si="1"/>
        <v>97.288525963149084</v>
      </c>
    </row>
    <row r="18" spans="1:5" x14ac:dyDescent="0.25">
      <c r="A18"/>
      <c r="B18" s="44" t="s">
        <v>66</v>
      </c>
      <c r="C18" s="45">
        <v>11360</v>
      </c>
      <c r="D18" s="46">
        <f t="shared" si="0"/>
        <v>0.33979420914094277</v>
      </c>
      <c r="E18" s="46">
        <f t="shared" si="1"/>
        <v>97.628320172290032</v>
      </c>
    </row>
    <row r="19" spans="1:5" ht="15.75" thickBot="1" x14ac:dyDescent="0.3">
      <c r="A19"/>
      <c r="B19" s="53" t="s">
        <v>3</v>
      </c>
      <c r="C19" s="54">
        <v>9980</v>
      </c>
      <c r="D19" s="55">
        <f t="shared" si="0"/>
        <v>0.29851639148121561</v>
      </c>
      <c r="E19" s="55">
        <f t="shared" si="1"/>
        <v>97.926836563771246</v>
      </c>
    </row>
    <row r="21" spans="1:5" x14ac:dyDescent="0.25">
      <c r="A21" s="14" t="s">
        <v>74</v>
      </c>
      <c r="B21" s="218" t="s">
        <v>93</v>
      </c>
      <c r="C21" s="224"/>
      <c r="D21" s="224"/>
      <c r="E21" s="224"/>
    </row>
    <row r="22" spans="1:5" x14ac:dyDescent="0.25">
      <c r="A22" s="41" t="s">
        <v>73</v>
      </c>
      <c r="B22" s="225" t="s">
        <v>125</v>
      </c>
      <c r="C22" s="226"/>
      <c r="D22" s="226"/>
      <c r="E22" s="226"/>
    </row>
    <row r="23" spans="1:5" x14ac:dyDescent="0.25">
      <c r="A23" s="85" t="s">
        <v>75</v>
      </c>
      <c r="B23" s="227" t="s">
        <v>128</v>
      </c>
      <c r="C23" s="204"/>
      <c r="D23" s="204"/>
      <c r="E23" s="204"/>
    </row>
  </sheetData>
  <sortState ref="B29:C87">
    <sortCondition descending="1" ref="C29"/>
  </sortState>
  <mergeCells count="4">
    <mergeCell ref="B2:E2"/>
    <mergeCell ref="B21:E21"/>
    <mergeCell ref="B22:E22"/>
    <mergeCell ref="B23:E23"/>
  </mergeCells>
  <hyperlinks>
    <hyperlink ref="E1" location="Índice!A1" display="[índice Ç]"/>
    <hyperlink ref="B23" r:id="rId1" display="http://www.observatorioemigracao.pt/np4/1291"/>
    <hyperlink ref="B23:E23" r:id="rId2" display="http://www.observatorioemigracao.pt/np4/592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11" t="s">
        <v>72</v>
      </c>
      <c r="B1" s="59" t="s">
        <v>0</v>
      </c>
      <c r="C1" s="59"/>
      <c r="D1" s="60"/>
      <c r="E1" s="12"/>
      <c r="F1" s="12"/>
      <c r="G1" s="30" t="s">
        <v>80</v>
      </c>
      <c r="I1" s="30"/>
    </row>
    <row r="2" spans="1:9" ht="45" customHeight="1" thickBot="1" x14ac:dyDescent="0.3">
      <c r="A2" s="12"/>
      <c r="B2" s="232" t="s">
        <v>115</v>
      </c>
      <c r="C2" s="233"/>
      <c r="D2" s="233"/>
      <c r="E2" s="233"/>
      <c r="F2" s="233"/>
      <c r="G2" s="233"/>
    </row>
    <row r="3" spans="1:9" ht="30" customHeight="1" x14ac:dyDescent="0.25">
      <c r="A3" s="12"/>
      <c r="B3" s="234" t="s">
        <v>85</v>
      </c>
      <c r="C3" s="107" t="s">
        <v>1</v>
      </c>
      <c r="D3" s="108" t="s">
        <v>2</v>
      </c>
      <c r="E3" s="236" t="s">
        <v>99</v>
      </c>
      <c r="F3" s="237"/>
      <c r="G3" s="238" t="s">
        <v>101</v>
      </c>
    </row>
    <row r="4" spans="1:9" ht="30" customHeight="1" x14ac:dyDescent="0.25">
      <c r="A4" s="12"/>
      <c r="B4" s="235"/>
      <c r="C4" s="230" t="s">
        <v>100</v>
      </c>
      <c r="D4" s="231"/>
      <c r="E4" s="62" t="s">
        <v>1</v>
      </c>
      <c r="F4" s="63" t="s">
        <v>2</v>
      </c>
      <c r="G4" s="239"/>
    </row>
    <row r="5" spans="1:9" x14ac:dyDescent="0.25">
      <c r="A5" s="16"/>
      <c r="B5" s="92">
        <v>1996</v>
      </c>
      <c r="C5" s="94">
        <v>2737490</v>
      </c>
      <c r="D5" s="95">
        <v>94351000</v>
      </c>
      <c r="E5" s="99">
        <f>C5/C$11*100</f>
        <v>97.147146081451311</v>
      </c>
      <c r="F5" s="65">
        <f t="shared" ref="E5:F10" si="0">D5/D$11*100</f>
        <v>66.150416108700071</v>
      </c>
      <c r="G5" s="82">
        <f t="shared" ref="G5:G22" si="1">(C5/D5)*100</f>
        <v>2.9013894924272132</v>
      </c>
    </row>
    <row r="6" spans="1:9" x14ac:dyDescent="0.25">
      <c r="A6" s="16"/>
      <c r="B6" s="93">
        <v>1997</v>
      </c>
      <c r="C6" s="96">
        <v>2932550</v>
      </c>
      <c r="D6" s="97">
        <v>102357000</v>
      </c>
      <c r="E6" s="100">
        <f t="shared" si="0"/>
        <v>104.06937130041022</v>
      </c>
      <c r="F6" s="68">
        <f t="shared" si="0"/>
        <v>71.763501623069317</v>
      </c>
      <c r="G6" s="83">
        <f t="shared" si="1"/>
        <v>2.8650214445519113</v>
      </c>
    </row>
    <row r="7" spans="1:9" x14ac:dyDescent="0.25">
      <c r="A7" s="16"/>
      <c r="B7" s="92">
        <v>1998</v>
      </c>
      <c r="C7" s="94">
        <v>3016290</v>
      </c>
      <c r="D7" s="95">
        <v>111385000</v>
      </c>
      <c r="E7" s="99">
        <f t="shared" si="0"/>
        <v>107.04110891876162</v>
      </c>
      <c r="F7" s="65">
        <f t="shared" si="0"/>
        <v>78.09312141119392</v>
      </c>
      <c r="G7" s="82">
        <f t="shared" si="1"/>
        <v>2.7079858149661082</v>
      </c>
    </row>
    <row r="8" spans="1:9" x14ac:dyDescent="0.25">
      <c r="A8" s="16"/>
      <c r="B8" s="93">
        <v>1999</v>
      </c>
      <c r="C8" s="96">
        <v>3121680</v>
      </c>
      <c r="D8" s="97">
        <v>119639000</v>
      </c>
      <c r="E8" s="100">
        <f t="shared" si="0"/>
        <v>110.78115462688262</v>
      </c>
      <c r="F8" s="68">
        <f t="shared" si="0"/>
        <v>83.880082170075227</v>
      </c>
      <c r="G8" s="83">
        <f t="shared" si="1"/>
        <v>2.6092494922224359</v>
      </c>
    </row>
    <row r="9" spans="1:9" x14ac:dyDescent="0.25">
      <c r="A9" s="16"/>
      <c r="B9" s="92">
        <v>2000</v>
      </c>
      <c r="C9" s="94">
        <v>3458120</v>
      </c>
      <c r="D9" s="95">
        <v>128466000</v>
      </c>
      <c r="E9" s="99">
        <f t="shared" si="0"/>
        <v>122.72062685423084</v>
      </c>
      <c r="F9" s="65">
        <f t="shared" si="0"/>
        <v>90.068778876962227</v>
      </c>
      <c r="G9" s="82">
        <f t="shared" si="1"/>
        <v>2.6918562109818938</v>
      </c>
    </row>
    <row r="10" spans="1:9" x14ac:dyDescent="0.25">
      <c r="A10" s="16"/>
      <c r="B10" s="93">
        <v>2001</v>
      </c>
      <c r="C10" s="96">
        <v>3736820</v>
      </c>
      <c r="D10" s="97">
        <v>135828000</v>
      </c>
      <c r="E10" s="100">
        <f t="shared" si="0"/>
        <v>132.61104092438288</v>
      </c>
      <c r="F10" s="68">
        <f t="shared" si="0"/>
        <v>95.230349643485638</v>
      </c>
      <c r="G10" s="83">
        <f t="shared" si="1"/>
        <v>2.7511411491003326</v>
      </c>
    </row>
    <row r="11" spans="1:9" x14ac:dyDescent="0.25">
      <c r="A11" s="70"/>
      <c r="B11" s="92">
        <v>2002</v>
      </c>
      <c r="C11" s="94">
        <v>2817880</v>
      </c>
      <c r="D11" s="95">
        <v>142631000</v>
      </c>
      <c r="E11" s="147">
        <f t="shared" ref="E11:E22" si="2">C11/C$11*100</f>
        <v>100</v>
      </c>
      <c r="F11" s="148">
        <f t="shared" ref="F11:F24" si="3">D11/D$11*100</f>
        <v>100</v>
      </c>
      <c r="G11" s="82">
        <f t="shared" si="1"/>
        <v>1.9756434435711729</v>
      </c>
    </row>
    <row r="12" spans="1:9" x14ac:dyDescent="0.25">
      <c r="A12" s="16"/>
      <c r="B12" s="93">
        <v>2003</v>
      </c>
      <c r="C12" s="96">
        <v>2433780</v>
      </c>
      <c r="D12" s="97">
        <v>146158000</v>
      </c>
      <c r="E12" s="100">
        <f t="shared" si="2"/>
        <v>86.369185345011147</v>
      </c>
      <c r="F12" s="68">
        <f t="shared" si="3"/>
        <v>102.47281446529857</v>
      </c>
      <c r="G12" s="83">
        <f t="shared" si="1"/>
        <v>1.6651705688364646</v>
      </c>
    </row>
    <row r="13" spans="1:9" x14ac:dyDescent="0.25">
      <c r="A13" s="16"/>
      <c r="B13" s="92">
        <v>2004</v>
      </c>
      <c r="C13" s="94">
        <v>2442160</v>
      </c>
      <c r="D13" s="95">
        <v>152372000</v>
      </c>
      <c r="E13" s="99">
        <f t="shared" si="2"/>
        <v>86.666572032875777</v>
      </c>
      <c r="F13" s="65">
        <f t="shared" si="3"/>
        <v>106.82951111609678</v>
      </c>
      <c r="G13" s="82">
        <f t="shared" si="1"/>
        <v>1.6027616622476573</v>
      </c>
    </row>
    <row r="14" spans="1:9" x14ac:dyDescent="0.25">
      <c r="A14" s="16"/>
      <c r="B14" s="93">
        <v>2005</v>
      </c>
      <c r="C14" s="96">
        <v>2277250</v>
      </c>
      <c r="D14" s="97">
        <v>158653000</v>
      </c>
      <c r="E14" s="100">
        <f t="shared" si="2"/>
        <v>80.814300112141041</v>
      </c>
      <c r="F14" s="68">
        <f t="shared" si="3"/>
        <v>111.23318212730753</v>
      </c>
      <c r="G14" s="83">
        <f t="shared" si="1"/>
        <v>1.4353652310388079</v>
      </c>
    </row>
    <row r="15" spans="1:9" x14ac:dyDescent="0.25">
      <c r="A15" s="16"/>
      <c r="B15" s="92">
        <v>2006</v>
      </c>
      <c r="C15" s="94">
        <v>2420270</v>
      </c>
      <c r="D15" s="95">
        <v>166249000</v>
      </c>
      <c r="E15" s="99">
        <f t="shared" si="2"/>
        <v>85.889746901926273</v>
      </c>
      <c r="F15" s="65">
        <f t="shared" si="3"/>
        <v>116.55881260034636</v>
      </c>
      <c r="G15" s="82">
        <f t="shared" si="1"/>
        <v>1.4558102605128453</v>
      </c>
    </row>
    <row r="16" spans="1:9" x14ac:dyDescent="0.25">
      <c r="A16" s="16"/>
      <c r="B16" s="93">
        <v>2007</v>
      </c>
      <c r="C16" s="96">
        <v>2588420</v>
      </c>
      <c r="D16" s="97">
        <v>175468000</v>
      </c>
      <c r="E16" s="100">
        <f t="shared" si="2"/>
        <v>91.856998878589579</v>
      </c>
      <c r="F16" s="68">
        <f t="shared" si="3"/>
        <v>123.02234437113952</v>
      </c>
      <c r="G16" s="83">
        <f t="shared" si="1"/>
        <v>1.4751521644972303</v>
      </c>
    </row>
    <row r="17" spans="1:7" x14ac:dyDescent="0.25">
      <c r="A17" s="16"/>
      <c r="B17" s="92">
        <v>2008</v>
      </c>
      <c r="C17" s="94">
        <v>2484680</v>
      </c>
      <c r="D17" s="95">
        <v>178873000</v>
      </c>
      <c r="E17" s="99">
        <f t="shared" si="2"/>
        <v>88.175507828580351</v>
      </c>
      <c r="F17" s="65">
        <f t="shared" si="3"/>
        <v>125.40962343389586</v>
      </c>
      <c r="G17" s="82">
        <f t="shared" si="1"/>
        <v>1.3890749302577807</v>
      </c>
    </row>
    <row r="18" spans="1:7" x14ac:dyDescent="0.25">
      <c r="A18" s="16"/>
      <c r="B18" s="93">
        <v>2009</v>
      </c>
      <c r="C18" s="96">
        <v>2281870</v>
      </c>
      <c r="D18" s="97">
        <v>175448000</v>
      </c>
      <c r="E18" s="100">
        <f t="shared" si="2"/>
        <v>80.978253154854002</v>
      </c>
      <c r="F18" s="68">
        <f t="shared" si="3"/>
        <v>123.00832217400144</v>
      </c>
      <c r="G18" s="83">
        <f t="shared" si="1"/>
        <v>1.3005961880443209</v>
      </c>
    </row>
    <row r="19" spans="1:7" x14ac:dyDescent="0.25">
      <c r="A19" s="16"/>
      <c r="B19" s="92">
        <v>2010</v>
      </c>
      <c r="C19" s="94">
        <v>2425900</v>
      </c>
      <c r="D19" s="95">
        <v>179930000</v>
      </c>
      <c r="E19" s="99">
        <f t="shared" si="2"/>
        <v>86.089542492937952</v>
      </c>
      <c r="F19" s="65">
        <f t="shared" si="3"/>
        <v>126.15069655264284</v>
      </c>
      <c r="G19" s="82">
        <f t="shared" si="1"/>
        <v>1.348246540321236</v>
      </c>
    </row>
    <row r="20" spans="1:7" x14ac:dyDescent="0.25">
      <c r="A20" s="16"/>
      <c r="B20" s="93">
        <v>2011</v>
      </c>
      <c r="C20" s="96">
        <v>2430490</v>
      </c>
      <c r="D20" s="97">
        <v>176167000</v>
      </c>
      <c r="E20" s="100">
        <f t="shared" si="2"/>
        <v>86.252430905503431</v>
      </c>
      <c r="F20" s="68">
        <f t="shared" si="3"/>
        <v>123.51242016111506</v>
      </c>
      <c r="G20" s="83">
        <f t="shared" si="1"/>
        <v>1.3796511264879348</v>
      </c>
    </row>
    <row r="21" spans="1:7" x14ac:dyDescent="0.25">
      <c r="A21" s="16"/>
      <c r="B21" s="92">
        <v>2012</v>
      </c>
      <c r="C21" s="94">
        <v>2749460</v>
      </c>
      <c r="D21" s="95">
        <v>168398000</v>
      </c>
      <c r="E21" s="99">
        <f t="shared" si="2"/>
        <v>97.571933510298521</v>
      </c>
      <c r="F21" s="65">
        <f t="shared" si="3"/>
        <v>118.06549768283192</v>
      </c>
      <c r="G21" s="82">
        <f t="shared" si="1"/>
        <v>1.6327153529139302</v>
      </c>
    </row>
    <row r="22" spans="1:7" x14ac:dyDescent="0.25">
      <c r="A22" s="16"/>
      <c r="B22" s="93">
        <v>2013</v>
      </c>
      <c r="C22" s="98">
        <v>3015780</v>
      </c>
      <c r="D22" s="97">
        <v>170269000</v>
      </c>
      <c r="E22" s="100">
        <f t="shared" si="2"/>
        <v>107.02301020625436</v>
      </c>
      <c r="F22" s="68">
        <f t="shared" si="3"/>
        <v>119.37727422509835</v>
      </c>
      <c r="G22" s="83">
        <f t="shared" si="1"/>
        <v>1.7711855945591974</v>
      </c>
    </row>
    <row r="23" spans="1:7" x14ac:dyDescent="0.25">
      <c r="A23" s="16"/>
      <c r="B23" s="92">
        <v>2014</v>
      </c>
      <c r="C23" s="94">
        <v>3060710</v>
      </c>
      <c r="D23" s="95">
        <v>173079000</v>
      </c>
      <c r="E23" s="99">
        <f t="shared" ref="E23" si="4">C23/C$11*100</f>
        <v>108.6174712904737</v>
      </c>
      <c r="F23" s="65">
        <f t="shared" ref="F23" si="5">D23/D$11*100</f>
        <v>121.3473929229971</v>
      </c>
      <c r="G23" s="82">
        <f t="shared" ref="G23" si="6">(C23/D23)*100</f>
        <v>1.7683890015542036</v>
      </c>
    </row>
    <row r="24" spans="1:7" x14ac:dyDescent="0.25">
      <c r="A24" s="16"/>
      <c r="B24" s="172">
        <v>2015</v>
      </c>
      <c r="C24" s="98">
        <v>3315620</v>
      </c>
      <c r="D24" s="173">
        <v>179540000</v>
      </c>
      <c r="E24" s="175">
        <f>C24/C$11*100</f>
        <v>117.66363365366873</v>
      </c>
      <c r="F24" s="174">
        <f t="shared" si="3"/>
        <v>125.87726370845047</v>
      </c>
      <c r="G24" s="176">
        <f>(C24/D24)*100</f>
        <v>1.8467305335858306</v>
      </c>
    </row>
    <row r="25" spans="1:7" ht="15.75" thickBot="1" x14ac:dyDescent="0.3">
      <c r="A25" s="16"/>
      <c r="B25" s="177">
        <v>2016</v>
      </c>
      <c r="C25" s="178">
        <v>3343200</v>
      </c>
      <c r="D25" s="179">
        <v>194934000</v>
      </c>
      <c r="E25" s="180">
        <f>C25/C$11*100</f>
        <v>118.64238363592487</v>
      </c>
      <c r="F25" s="181">
        <f t="shared" ref="F25" si="7">D25/D$11*100</f>
        <v>136.67014884562263</v>
      </c>
      <c r="G25" s="182">
        <f>(C25/D25)*100</f>
        <v>1.7150420142201976</v>
      </c>
    </row>
    <row r="26" spans="1:7" x14ac:dyDescent="0.25">
      <c r="A26" s="16"/>
      <c r="B26" s="66"/>
      <c r="C26" s="71"/>
      <c r="D26" s="67"/>
      <c r="E26" s="72"/>
      <c r="F26" s="68"/>
      <c r="G26" s="69"/>
    </row>
    <row r="27" spans="1:7" ht="15" customHeight="1" x14ac:dyDescent="0.25">
      <c r="A27" s="14" t="s">
        <v>74</v>
      </c>
      <c r="B27" s="240" t="s">
        <v>94</v>
      </c>
      <c r="C27" s="240"/>
      <c r="D27" s="240"/>
      <c r="E27" s="240"/>
      <c r="F27" s="240"/>
      <c r="G27" s="241"/>
    </row>
    <row r="28" spans="1:7" x14ac:dyDescent="0.25">
      <c r="A28" s="41" t="s">
        <v>73</v>
      </c>
      <c r="B28" s="220" t="s">
        <v>125</v>
      </c>
      <c r="C28" s="221"/>
      <c r="D28" s="221"/>
      <c r="E28" s="221"/>
      <c r="F28" s="221"/>
      <c r="G28" s="221"/>
    </row>
    <row r="29" spans="1:7" x14ac:dyDescent="0.25">
      <c r="A29" s="85" t="s">
        <v>75</v>
      </c>
      <c r="B29" s="228" t="s">
        <v>128</v>
      </c>
      <c r="C29" s="229"/>
      <c r="D29" s="229"/>
      <c r="E29" s="229"/>
      <c r="F29" s="229"/>
      <c r="G29" s="229"/>
    </row>
    <row r="30" spans="1:7" x14ac:dyDescent="0.25">
      <c r="A30" s="6"/>
      <c r="B30" s="73"/>
      <c r="C30" s="73"/>
      <c r="D30" s="73"/>
      <c r="E30" s="73"/>
      <c r="F30" s="73"/>
      <c r="G30" s="73"/>
    </row>
    <row r="31" spans="1:7" x14ac:dyDescent="0.25">
      <c r="A31" s="6"/>
      <c r="B31" s="73"/>
      <c r="C31" s="73"/>
      <c r="D31" s="73"/>
      <c r="E31" s="73"/>
      <c r="F31" s="73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</row>
    <row r="36" spans="1:7" x14ac:dyDescent="0.25">
      <c r="A36" s="6"/>
      <c r="B36" s="6"/>
    </row>
    <row r="37" spans="1:7" x14ac:dyDescent="0.25">
      <c r="A37" s="6"/>
      <c r="B37" s="6"/>
    </row>
  </sheetData>
  <mergeCells count="8">
    <mergeCell ref="B28:G28"/>
    <mergeCell ref="B29:G29"/>
    <mergeCell ref="C4:D4"/>
    <mergeCell ref="B2:G2"/>
    <mergeCell ref="B3:B4"/>
    <mergeCell ref="E3:F3"/>
    <mergeCell ref="G3:G4"/>
    <mergeCell ref="B27:G27"/>
  </mergeCells>
  <hyperlinks>
    <hyperlink ref="G1" location="Índice!A1" display="[índice Ç]"/>
    <hyperlink ref="B29" r:id="rId1" display="http://www.observatorioemigracao.pt/np4/1291"/>
    <hyperlink ref="B29:G29" r:id="rId2" display="http://www.observatorioemigracao.pt/np4/5926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workbookViewId="0">
      <selection activeCell="S1" sqref="S1"/>
    </sheetView>
  </sheetViews>
  <sheetFormatPr defaultRowHeight="15" x14ac:dyDescent="0.25"/>
  <cols>
    <col min="1" max="1" width="12.7109375" customWidth="1"/>
    <col min="2" max="2" width="18.7109375" customWidth="1"/>
    <col min="3" max="19" width="10.7109375" customWidth="1"/>
  </cols>
  <sheetData>
    <row r="1" spans="1:19" ht="30" customHeight="1" x14ac:dyDescent="0.25">
      <c r="A1" s="160" t="s">
        <v>72</v>
      </c>
      <c r="B1" s="34" t="s">
        <v>0</v>
      </c>
      <c r="C1" s="57"/>
      <c r="D1" s="2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30" t="s">
        <v>80</v>
      </c>
    </row>
    <row r="2" spans="1:19" ht="30" customHeight="1" thickBot="1" x14ac:dyDescent="0.3">
      <c r="A2" s="12"/>
      <c r="B2" s="232" t="s">
        <v>114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30" customHeight="1" x14ac:dyDescent="0.25">
      <c r="A3" s="12"/>
      <c r="B3" s="248" t="s">
        <v>89</v>
      </c>
      <c r="C3" s="245" t="s">
        <v>112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7"/>
      <c r="R3" s="244" t="s">
        <v>104</v>
      </c>
      <c r="S3" s="245"/>
    </row>
    <row r="4" spans="1:19" ht="30" customHeight="1" x14ac:dyDescent="0.25">
      <c r="A4" s="61"/>
      <c r="B4" s="249"/>
      <c r="C4" s="158">
        <v>2002</v>
      </c>
      <c r="D4" s="158">
        <v>2003</v>
      </c>
      <c r="E4" s="158">
        <v>2004</v>
      </c>
      <c r="F4" s="158">
        <v>2005</v>
      </c>
      <c r="G4" s="158">
        <v>2006</v>
      </c>
      <c r="H4" s="158">
        <v>2007</v>
      </c>
      <c r="I4" s="158">
        <v>2008</v>
      </c>
      <c r="J4" s="158">
        <v>2009</v>
      </c>
      <c r="K4" s="158">
        <v>2010</v>
      </c>
      <c r="L4" s="158">
        <v>2011</v>
      </c>
      <c r="M4" s="158">
        <v>2012</v>
      </c>
      <c r="N4" s="158">
        <v>2013</v>
      </c>
      <c r="O4" s="158">
        <v>2014</v>
      </c>
      <c r="P4" s="158">
        <v>2015</v>
      </c>
      <c r="Q4" s="159">
        <v>2016</v>
      </c>
      <c r="R4" s="123" t="s">
        <v>126</v>
      </c>
      <c r="S4" s="124" t="s">
        <v>113</v>
      </c>
    </row>
    <row r="5" spans="1:19" ht="30" customHeight="1" x14ac:dyDescent="0.25">
      <c r="A5" s="61"/>
      <c r="B5" s="161" t="s">
        <v>78</v>
      </c>
      <c r="C5" s="74">
        <v>2817880</v>
      </c>
      <c r="D5" s="74">
        <v>2433780</v>
      </c>
      <c r="E5" s="74">
        <v>2442160</v>
      </c>
      <c r="F5" s="74">
        <v>2277250</v>
      </c>
      <c r="G5" s="74">
        <v>2420270</v>
      </c>
      <c r="H5" s="74">
        <v>2588420</v>
      </c>
      <c r="I5" s="74">
        <v>2484680</v>
      </c>
      <c r="J5" s="74">
        <v>2281870</v>
      </c>
      <c r="K5" s="74">
        <v>2425900</v>
      </c>
      <c r="L5" s="74">
        <v>2430490</v>
      </c>
      <c r="M5" s="74">
        <v>2749460</v>
      </c>
      <c r="N5" s="74">
        <v>3015780</v>
      </c>
      <c r="O5" s="74">
        <v>3060710</v>
      </c>
      <c r="P5" s="74">
        <v>3315620</v>
      </c>
      <c r="Q5" s="152">
        <v>3343200</v>
      </c>
      <c r="R5" s="166">
        <f t="shared" ref="R5:R15" si="0">(Q5/C5*100)-100</f>
        <v>18.642383635924872</v>
      </c>
      <c r="S5" s="167">
        <f t="shared" ref="S5:S15" si="1">(Q5/P5*100)-100</f>
        <v>0.83182029303718252</v>
      </c>
    </row>
    <row r="6" spans="1:19" x14ac:dyDescent="0.25">
      <c r="A6" s="61"/>
      <c r="B6" s="162" t="s">
        <v>33</v>
      </c>
      <c r="C6" s="75">
        <v>934480</v>
      </c>
      <c r="D6" s="75">
        <v>886090</v>
      </c>
      <c r="E6" s="75">
        <v>964130</v>
      </c>
      <c r="F6" s="75">
        <v>908870</v>
      </c>
      <c r="G6" s="75">
        <v>978950</v>
      </c>
      <c r="H6" s="75">
        <v>1026190</v>
      </c>
      <c r="I6" s="75">
        <v>983030</v>
      </c>
      <c r="J6" s="75">
        <v>887440</v>
      </c>
      <c r="K6" s="75">
        <v>899160</v>
      </c>
      <c r="L6" s="75">
        <v>867610</v>
      </c>
      <c r="M6" s="75">
        <v>846150</v>
      </c>
      <c r="N6" s="75">
        <v>894930</v>
      </c>
      <c r="O6" s="75">
        <v>882180</v>
      </c>
      <c r="P6" s="75">
        <v>1033119.9999999999</v>
      </c>
      <c r="Q6" s="153">
        <v>1122570</v>
      </c>
      <c r="R6" s="168">
        <f t="shared" si="0"/>
        <v>20.127771594897695</v>
      </c>
      <c r="S6" s="169">
        <f t="shared" si="1"/>
        <v>8.6582391203345423</v>
      </c>
    </row>
    <row r="7" spans="1:19" x14ac:dyDescent="0.25">
      <c r="A7" s="61"/>
      <c r="B7" s="163" t="s">
        <v>67</v>
      </c>
      <c r="C7" s="76">
        <v>629310</v>
      </c>
      <c r="D7" s="76">
        <v>516590</v>
      </c>
      <c r="E7" s="76">
        <v>531060</v>
      </c>
      <c r="F7" s="76">
        <v>519890</v>
      </c>
      <c r="G7" s="76">
        <v>530720</v>
      </c>
      <c r="H7" s="76">
        <v>544720</v>
      </c>
      <c r="I7" s="76">
        <v>554120</v>
      </c>
      <c r="J7" s="76">
        <v>530880</v>
      </c>
      <c r="K7" s="76">
        <v>612660</v>
      </c>
      <c r="L7" s="76">
        <v>680730</v>
      </c>
      <c r="M7" s="76">
        <v>697330</v>
      </c>
      <c r="N7" s="76">
        <v>738130</v>
      </c>
      <c r="O7" s="76">
        <v>812810</v>
      </c>
      <c r="P7" s="76">
        <v>851290</v>
      </c>
      <c r="Q7" s="154">
        <v>697280</v>
      </c>
      <c r="R7" s="166">
        <f t="shared" si="0"/>
        <v>10.800718246968913</v>
      </c>
      <c r="S7" s="167">
        <f t="shared" si="1"/>
        <v>-18.091367219161498</v>
      </c>
    </row>
    <row r="8" spans="1:19" x14ac:dyDescent="0.25">
      <c r="A8" s="61"/>
      <c r="B8" s="162" t="s">
        <v>60</v>
      </c>
      <c r="C8" s="75">
        <v>215630</v>
      </c>
      <c r="D8" s="75">
        <v>177540</v>
      </c>
      <c r="E8" s="75">
        <v>181440</v>
      </c>
      <c r="F8" s="75">
        <v>147170</v>
      </c>
      <c r="G8" s="75">
        <v>151630</v>
      </c>
      <c r="H8" s="75">
        <v>163580</v>
      </c>
      <c r="I8" s="75">
        <v>125010</v>
      </c>
      <c r="J8" s="75">
        <v>94820</v>
      </c>
      <c r="K8" s="75">
        <v>94620</v>
      </c>
      <c r="L8" s="75">
        <v>105310</v>
      </c>
      <c r="M8" s="75">
        <v>130490</v>
      </c>
      <c r="N8" s="75">
        <v>156230</v>
      </c>
      <c r="O8" s="75">
        <v>202220</v>
      </c>
      <c r="P8" s="75">
        <v>254960</v>
      </c>
      <c r="Q8" s="153">
        <v>284970</v>
      </c>
      <c r="R8" s="168">
        <f t="shared" si="0"/>
        <v>32.156935491350936</v>
      </c>
      <c r="S8" s="169">
        <f t="shared" si="1"/>
        <v>11.770473799811725</v>
      </c>
    </row>
    <row r="9" spans="1:19" x14ac:dyDescent="0.25">
      <c r="A9" s="61"/>
      <c r="B9" s="163" t="s">
        <v>4</v>
      </c>
      <c r="C9" s="76">
        <v>205810</v>
      </c>
      <c r="D9" s="76">
        <v>205640</v>
      </c>
      <c r="E9" s="76">
        <v>178780</v>
      </c>
      <c r="F9" s="76">
        <v>164520</v>
      </c>
      <c r="G9" s="76">
        <v>168900</v>
      </c>
      <c r="H9" s="76">
        <v>170560</v>
      </c>
      <c r="I9" s="76">
        <v>147660</v>
      </c>
      <c r="J9" s="76">
        <v>120860</v>
      </c>
      <c r="K9" s="76">
        <v>120420</v>
      </c>
      <c r="L9" s="76">
        <v>113420</v>
      </c>
      <c r="M9" s="76">
        <v>172940</v>
      </c>
      <c r="N9" s="76">
        <v>197250</v>
      </c>
      <c r="O9" s="76">
        <v>196190</v>
      </c>
      <c r="P9" s="76">
        <v>255470</v>
      </c>
      <c r="Q9" s="154">
        <v>253710</v>
      </c>
      <c r="R9" s="166">
        <f t="shared" si="0"/>
        <v>23.273893396822302</v>
      </c>
      <c r="S9" s="167">
        <f t="shared" si="1"/>
        <v>-0.68892629271537942</v>
      </c>
    </row>
    <row r="10" spans="1:19" x14ac:dyDescent="0.25">
      <c r="A10" s="61"/>
      <c r="B10" s="162" t="s">
        <v>29</v>
      </c>
      <c r="C10" s="75">
        <v>372450</v>
      </c>
      <c r="D10" s="75">
        <v>272120</v>
      </c>
      <c r="E10" s="75">
        <v>231900</v>
      </c>
      <c r="F10" s="75">
        <v>218370</v>
      </c>
      <c r="G10" s="75">
        <v>223000</v>
      </c>
      <c r="H10" s="75">
        <v>200640</v>
      </c>
      <c r="I10" s="75">
        <v>171460</v>
      </c>
      <c r="J10" s="75">
        <v>127280</v>
      </c>
      <c r="K10" s="75">
        <v>129979.99999999999</v>
      </c>
      <c r="L10" s="75">
        <v>130419.99999999999</v>
      </c>
      <c r="M10" s="75">
        <v>135550</v>
      </c>
      <c r="N10" s="75">
        <v>140320</v>
      </c>
      <c r="O10" s="75">
        <v>163450</v>
      </c>
      <c r="P10" s="75">
        <v>210220</v>
      </c>
      <c r="Q10" s="153">
        <v>243170</v>
      </c>
      <c r="R10" s="168">
        <f t="shared" si="0"/>
        <v>-34.710699422741314</v>
      </c>
      <c r="S10" s="169">
        <f t="shared" si="1"/>
        <v>15.674055751117862</v>
      </c>
    </row>
    <row r="11" spans="1:19" x14ac:dyDescent="0.25">
      <c r="A11" s="61"/>
      <c r="B11" s="163" t="s">
        <v>6</v>
      </c>
      <c r="C11" s="76">
        <v>14280</v>
      </c>
      <c r="D11" s="76">
        <v>9450</v>
      </c>
      <c r="E11" s="76">
        <v>20640</v>
      </c>
      <c r="F11" s="76">
        <v>23350</v>
      </c>
      <c r="G11" s="76">
        <v>32950</v>
      </c>
      <c r="H11" s="76">
        <v>48110</v>
      </c>
      <c r="I11" s="76">
        <v>70860</v>
      </c>
      <c r="J11" s="76">
        <v>103470</v>
      </c>
      <c r="K11" s="76">
        <v>134870</v>
      </c>
      <c r="L11" s="76">
        <v>147320</v>
      </c>
      <c r="M11" s="76">
        <v>270690</v>
      </c>
      <c r="N11" s="76">
        <v>304330</v>
      </c>
      <c r="O11" s="76">
        <v>247960</v>
      </c>
      <c r="P11" s="76">
        <v>213120</v>
      </c>
      <c r="Q11" s="154">
        <v>205890</v>
      </c>
      <c r="R11" s="194">
        <f t="shared" si="0"/>
        <v>1341.8067226890755</v>
      </c>
      <c r="S11" s="195">
        <f t="shared" si="1"/>
        <v>-3.3924549549549567</v>
      </c>
    </row>
    <row r="12" spans="1:19" x14ac:dyDescent="0.25">
      <c r="A12" s="61"/>
      <c r="B12" s="162" t="s">
        <v>28</v>
      </c>
      <c r="C12" s="75">
        <v>77950</v>
      </c>
      <c r="D12" s="75">
        <v>69890</v>
      </c>
      <c r="E12" s="75">
        <v>60970</v>
      </c>
      <c r="F12" s="75">
        <v>51560</v>
      </c>
      <c r="G12" s="75">
        <v>61810</v>
      </c>
      <c r="H12" s="75">
        <v>96690</v>
      </c>
      <c r="I12" s="75">
        <v>126230</v>
      </c>
      <c r="J12" s="75">
        <v>123820</v>
      </c>
      <c r="K12" s="75">
        <v>111030</v>
      </c>
      <c r="L12" s="75">
        <v>88410</v>
      </c>
      <c r="M12" s="75">
        <v>129910</v>
      </c>
      <c r="N12" s="75">
        <v>156700</v>
      </c>
      <c r="O12" s="75">
        <v>166930</v>
      </c>
      <c r="P12" s="75">
        <v>130990</v>
      </c>
      <c r="Q12" s="153">
        <v>141140</v>
      </c>
      <c r="R12" s="168">
        <f t="shared" si="0"/>
        <v>81.06478511866581</v>
      </c>
      <c r="S12" s="169">
        <f t="shared" si="1"/>
        <v>7.7486831055805965</v>
      </c>
    </row>
    <row r="13" spans="1:19" x14ac:dyDescent="0.25">
      <c r="A13" s="61"/>
      <c r="B13" s="163" t="s">
        <v>48</v>
      </c>
      <c r="C13" s="76">
        <v>104460</v>
      </c>
      <c r="D13" s="76">
        <v>87220</v>
      </c>
      <c r="E13" s="76">
        <v>75800</v>
      </c>
      <c r="F13" s="76">
        <v>69560</v>
      </c>
      <c r="G13" s="76">
        <v>81840</v>
      </c>
      <c r="H13" s="76">
        <v>91620</v>
      </c>
      <c r="I13" s="76">
        <v>73040</v>
      </c>
      <c r="J13" s="76">
        <v>82290</v>
      </c>
      <c r="K13" s="76">
        <v>84470</v>
      </c>
      <c r="L13" s="76">
        <v>67850</v>
      </c>
      <c r="M13" s="76">
        <v>74530</v>
      </c>
      <c r="N13" s="76">
        <v>86940</v>
      </c>
      <c r="O13" s="76">
        <v>95150</v>
      </c>
      <c r="P13" s="76">
        <v>114470</v>
      </c>
      <c r="Q13" s="154">
        <v>124260</v>
      </c>
      <c r="R13" s="166">
        <f t="shared" si="0"/>
        <v>18.954623779437114</v>
      </c>
      <c r="S13" s="167">
        <f t="shared" si="1"/>
        <v>8.5524591596051351</v>
      </c>
    </row>
    <row r="14" spans="1:19" x14ac:dyDescent="0.25">
      <c r="A14" s="61"/>
      <c r="B14" s="162" t="s">
        <v>13</v>
      </c>
      <c r="C14" s="75">
        <v>27390</v>
      </c>
      <c r="D14" s="75">
        <v>25190</v>
      </c>
      <c r="E14" s="75">
        <v>21470</v>
      </c>
      <c r="F14" s="75">
        <v>20610</v>
      </c>
      <c r="G14" s="75">
        <v>28250</v>
      </c>
      <c r="H14" s="75">
        <v>37890</v>
      </c>
      <c r="I14" s="75">
        <v>35670</v>
      </c>
      <c r="J14" s="75">
        <v>30990</v>
      </c>
      <c r="K14" s="75">
        <v>34420</v>
      </c>
      <c r="L14" s="75">
        <v>38080</v>
      </c>
      <c r="M14" s="75">
        <v>52020</v>
      </c>
      <c r="N14" s="75">
        <v>67210</v>
      </c>
      <c r="O14" s="75">
        <v>77900</v>
      </c>
      <c r="P14" s="75">
        <v>66600</v>
      </c>
      <c r="Q14" s="153">
        <v>78900</v>
      </c>
      <c r="R14" s="168">
        <f t="shared" si="0"/>
        <v>188.06133625410735</v>
      </c>
      <c r="S14" s="169">
        <f t="shared" si="1"/>
        <v>18.468468468468458</v>
      </c>
    </row>
    <row r="15" spans="1:19" x14ac:dyDescent="0.25">
      <c r="A15" s="61"/>
      <c r="B15" s="163" t="s">
        <v>37</v>
      </c>
      <c r="C15" s="76">
        <v>18500</v>
      </c>
      <c r="D15" s="76">
        <v>15530</v>
      </c>
      <c r="E15" s="76">
        <v>13500</v>
      </c>
      <c r="F15" s="76">
        <v>8010</v>
      </c>
      <c r="G15" s="76">
        <v>9910</v>
      </c>
      <c r="H15" s="76">
        <v>15630</v>
      </c>
      <c r="I15" s="76">
        <v>18370</v>
      </c>
      <c r="J15" s="76">
        <v>17670</v>
      </c>
      <c r="K15" s="76">
        <v>22480</v>
      </c>
      <c r="L15" s="76">
        <v>27150</v>
      </c>
      <c r="M15" s="76">
        <v>45470</v>
      </c>
      <c r="N15" s="76">
        <v>61050</v>
      </c>
      <c r="O15" s="76">
        <v>37160</v>
      </c>
      <c r="P15" s="76">
        <v>42760</v>
      </c>
      <c r="Q15" s="154">
        <v>48060</v>
      </c>
      <c r="R15" s="166">
        <f t="shared" si="0"/>
        <v>159.7837837837838</v>
      </c>
      <c r="S15" s="167">
        <f t="shared" si="1"/>
        <v>12.394761459307759</v>
      </c>
    </row>
    <row r="16" spans="1:19" ht="30" customHeight="1" x14ac:dyDescent="0.25">
      <c r="A16" s="61"/>
      <c r="B16" s="164" t="s">
        <v>82</v>
      </c>
      <c r="C16" s="77">
        <v>2711610</v>
      </c>
      <c r="D16" s="77">
        <v>2373380</v>
      </c>
      <c r="E16" s="77">
        <v>2367060</v>
      </c>
      <c r="F16" s="77">
        <v>2204960</v>
      </c>
      <c r="G16" s="77">
        <v>2328560</v>
      </c>
      <c r="H16" s="77">
        <v>2465180</v>
      </c>
      <c r="I16" s="77">
        <v>2332300</v>
      </c>
      <c r="J16" s="77">
        <v>2102850</v>
      </c>
      <c r="K16" s="77">
        <v>2208850</v>
      </c>
      <c r="L16" s="77">
        <v>2213090</v>
      </c>
      <c r="M16" s="77">
        <v>2399250</v>
      </c>
      <c r="N16" s="77">
        <v>2622440</v>
      </c>
      <c r="O16" s="149">
        <v>2745300</v>
      </c>
      <c r="P16" s="149">
        <v>3039570</v>
      </c>
      <c r="Q16" s="155">
        <v>3073320</v>
      </c>
      <c r="R16" s="171">
        <f t="shared" ref="R16:R19" si="2">(Q16/C16*100)-100</f>
        <v>13.339307643798335</v>
      </c>
      <c r="S16" s="170">
        <f t="shared" ref="S16:S19" si="3">(Q16/P16*100)-100</f>
        <v>1.110354425132499</v>
      </c>
    </row>
    <row r="17" spans="1:19" x14ac:dyDescent="0.25">
      <c r="A17" s="61"/>
      <c r="B17" s="161" t="s">
        <v>79</v>
      </c>
      <c r="C17" s="74">
        <v>19210</v>
      </c>
      <c r="D17" s="74">
        <v>13790</v>
      </c>
      <c r="E17" s="74">
        <v>25720</v>
      </c>
      <c r="F17" s="74">
        <v>27300</v>
      </c>
      <c r="G17" s="74">
        <v>38130</v>
      </c>
      <c r="H17" s="74">
        <v>54010</v>
      </c>
      <c r="I17" s="74">
        <v>75550</v>
      </c>
      <c r="J17" s="74">
        <v>108870</v>
      </c>
      <c r="K17" s="74">
        <v>141130</v>
      </c>
      <c r="L17" s="74">
        <v>155310</v>
      </c>
      <c r="M17" s="74">
        <v>278660</v>
      </c>
      <c r="N17" s="74">
        <v>316540</v>
      </c>
      <c r="O17" s="150">
        <v>257410.00000000003</v>
      </c>
      <c r="P17" s="150">
        <v>224160</v>
      </c>
      <c r="Q17" s="156">
        <v>216480</v>
      </c>
      <c r="R17" s="166">
        <f t="shared" si="2"/>
        <v>1026.9130661114002</v>
      </c>
      <c r="S17" s="167">
        <f t="shared" si="3"/>
        <v>-3.4261241970021388</v>
      </c>
    </row>
    <row r="18" spans="1:19" x14ac:dyDescent="0.25">
      <c r="A18" s="79"/>
      <c r="B18" s="161" t="s">
        <v>83</v>
      </c>
      <c r="C18" s="74">
        <v>1607210</v>
      </c>
      <c r="D18" s="74">
        <v>1486950</v>
      </c>
      <c r="E18" s="74">
        <v>1519570</v>
      </c>
      <c r="F18" s="74">
        <v>1384850</v>
      </c>
      <c r="G18" s="74">
        <v>1499010</v>
      </c>
      <c r="H18" s="74">
        <v>1635620</v>
      </c>
      <c r="I18" s="74">
        <v>1545000</v>
      </c>
      <c r="J18" s="74">
        <v>1397550</v>
      </c>
      <c r="K18" s="74">
        <v>1412910</v>
      </c>
      <c r="L18" s="74">
        <v>1354060</v>
      </c>
      <c r="M18" s="74">
        <v>1512500</v>
      </c>
      <c r="N18" s="74">
        <v>1693390</v>
      </c>
      <c r="O18" s="150">
        <v>1694540</v>
      </c>
      <c r="P18" s="150">
        <v>1934740</v>
      </c>
      <c r="Q18" s="156">
        <v>2090940</v>
      </c>
      <c r="R18" s="166">
        <f t="shared" si="2"/>
        <v>30.097498148966224</v>
      </c>
      <c r="S18" s="167">
        <f t="shared" si="3"/>
        <v>8.0734362239887503</v>
      </c>
    </row>
    <row r="19" spans="1:19" ht="30" customHeight="1" x14ac:dyDescent="0.25">
      <c r="A19" s="61"/>
      <c r="B19" s="165" t="s">
        <v>84</v>
      </c>
      <c r="C19" s="80">
        <v>1382700</v>
      </c>
      <c r="D19" s="80">
        <v>1302620</v>
      </c>
      <c r="E19" s="80">
        <v>1330780</v>
      </c>
      <c r="F19" s="80">
        <v>1232520</v>
      </c>
      <c r="G19" s="80">
        <v>1340730</v>
      </c>
      <c r="H19" s="80">
        <v>1460070</v>
      </c>
      <c r="I19" s="80">
        <v>1407950</v>
      </c>
      <c r="J19" s="80">
        <v>1290080</v>
      </c>
      <c r="K19" s="80">
        <v>1303830</v>
      </c>
      <c r="L19" s="80">
        <v>1235010</v>
      </c>
      <c r="M19" s="80">
        <v>1362210</v>
      </c>
      <c r="N19" s="80">
        <v>1512610</v>
      </c>
      <c r="O19" s="151">
        <v>1475710</v>
      </c>
      <c r="P19" s="151">
        <v>1661950</v>
      </c>
      <c r="Q19" s="157">
        <v>1787630</v>
      </c>
      <c r="R19" s="192">
        <f t="shared" si="2"/>
        <v>29.285455991899909</v>
      </c>
      <c r="S19" s="193">
        <f t="shared" si="3"/>
        <v>7.5622010289118293</v>
      </c>
    </row>
    <row r="21" spans="1:19" x14ac:dyDescent="0.25">
      <c r="A21" s="81" t="s">
        <v>74</v>
      </c>
      <c r="B21" s="250" t="s">
        <v>93</v>
      </c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</row>
    <row r="22" spans="1:19" x14ac:dyDescent="0.25">
      <c r="A22" s="13" t="s">
        <v>73</v>
      </c>
      <c r="B22" s="242" t="s">
        <v>125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</row>
    <row r="23" spans="1:19" x14ac:dyDescent="0.25">
      <c r="A23" s="15" t="s">
        <v>75</v>
      </c>
      <c r="B23" s="243" t="s">
        <v>128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</row>
  </sheetData>
  <sortState ref="B6:S15">
    <sortCondition descending="1" ref="Q6:Q15"/>
  </sortState>
  <mergeCells count="7">
    <mergeCell ref="B22:S22"/>
    <mergeCell ref="B23:S23"/>
    <mergeCell ref="R3:S3"/>
    <mergeCell ref="B2:S2"/>
    <mergeCell ref="C3:Q3"/>
    <mergeCell ref="B3:B4"/>
    <mergeCell ref="B21:S21"/>
  </mergeCells>
  <hyperlinks>
    <hyperlink ref="S1" location="Índice!A1" display="[índice Ç]"/>
    <hyperlink ref="B23" r:id="rId1" display="http://www.observatorioemigracao.pt/np4/1291"/>
    <hyperlink ref="B23:S23" r:id="rId2" display="http://www.observatorioemigracao.pt/np4/5926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workbookViewId="0">
      <selection activeCell="F1" sqref="F1"/>
    </sheetView>
  </sheetViews>
  <sheetFormatPr defaultRowHeight="15" x14ac:dyDescent="0.25"/>
  <cols>
    <col min="1" max="1" width="12.7109375" style="6" customWidth="1"/>
    <col min="2" max="2" width="8.7109375" style="6" customWidth="1"/>
    <col min="3" max="6" width="16.7109375" style="8" customWidth="1"/>
  </cols>
  <sheetData>
    <row r="1" spans="1:6" ht="30" customHeight="1" x14ac:dyDescent="0.25">
      <c r="A1" s="11" t="s">
        <v>72</v>
      </c>
      <c r="B1" s="17" t="s">
        <v>0</v>
      </c>
      <c r="C1" s="2"/>
      <c r="D1" s="2"/>
      <c r="E1" s="3"/>
      <c r="F1" s="30" t="s">
        <v>80</v>
      </c>
    </row>
    <row r="2" spans="1:6" ht="45" customHeight="1" thickBot="1" x14ac:dyDescent="0.3">
      <c r="A2" s="12"/>
      <c r="B2" s="251" t="s">
        <v>121</v>
      </c>
      <c r="C2" s="252"/>
      <c r="D2" s="252"/>
      <c r="E2" s="252"/>
      <c r="F2" s="252"/>
    </row>
    <row r="3" spans="1:6" ht="45" customHeight="1" x14ac:dyDescent="0.25">
      <c r="A3" s="12"/>
      <c r="B3" s="18" t="s">
        <v>76</v>
      </c>
      <c r="C3" s="4" t="s">
        <v>89</v>
      </c>
      <c r="D3" s="19" t="s">
        <v>97</v>
      </c>
      <c r="E3" s="86" t="s">
        <v>89</v>
      </c>
      <c r="F3" s="19" t="s">
        <v>96</v>
      </c>
    </row>
    <row r="4" spans="1:6" x14ac:dyDescent="0.25">
      <c r="B4" s="20">
        <v>1</v>
      </c>
      <c r="C4" s="5" t="s">
        <v>39</v>
      </c>
      <c r="D4" s="64">
        <v>62744364.287999995</v>
      </c>
      <c r="E4" s="87" t="s">
        <v>53</v>
      </c>
      <c r="F4" s="88">
        <v>31.246855548061493</v>
      </c>
    </row>
    <row r="5" spans="1:6" x14ac:dyDescent="0.25">
      <c r="B5" s="21">
        <v>2</v>
      </c>
      <c r="C5" s="22" t="s">
        <v>18</v>
      </c>
      <c r="D5" s="71">
        <v>60999999.487999998</v>
      </c>
      <c r="E5" s="144" t="s">
        <v>120</v>
      </c>
      <c r="F5" s="90">
        <v>17.142503236312976</v>
      </c>
    </row>
    <row r="6" spans="1:6" x14ac:dyDescent="0.25">
      <c r="B6" s="20">
        <v>3</v>
      </c>
      <c r="C6" s="5" t="s">
        <v>31</v>
      </c>
      <c r="D6" s="64">
        <v>31144631.807999998</v>
      </c>
      <c r="E6" s="145" t="s">
        <v>46</v>
      </c>
      <c r="F6" s="88">
        <v>16.020477256739991</v>
      </c>
    </row>
    <row r="7" spans="1:6" x14ac:dyDescent="0.25">
      <c r="B7" s="21">
        <v>4</v>
      </c>
      <c r="C7" s="22" t="s">
        <v>51</v>
      </c>
      <c r="D7" s="71">
        <v>28670114.303999998</v>
      </c>
      <c r="E7" s="89" t="s">
        <v>35</v>
      </c>
      <c r="F7" s="90">
        <v>10.861323687059789</v>
      </c>
    </row>
    <row r="8" spans="1:6" x14ac:dyDescent="0.25">
      <c r="B8" s="20">
        <v>5</v>
      </c>
      <c r="C8" s="5" t="s">
        <v>33</v>
      </c>
      <c r="D8" s="64">
        <v>24373082.432</v>
      </c>
      <c r="E8" s="145" t="s">
        <v>31</v>
      </c>
      <c r="F8" s="88">
        <v>10.214522638406255</v>
      </c>
    </row>
    <row r="9" spans="1:6" x14ac:dyDescent="0.25">
      <c r="B9" s="21">
        <v>6</v>
      </c>
      <c r="C9" s="22" t="s">
        <v>54</v>
      </c>
      <c r="D9" s="71">
        <v>20112097.816038508</v>
      </c>
      <c r="E9" s="89" t="s">
        <v>65</v>
      </c>
      <c r="F9" s="90">
        <v>8.9242424321098568</v>
      </c>
    </row>
    <row r="10" spans="1:6" x14ac:dyDescent="0.25">
      <c r="B10" s="20">
        <v>7</v>
      </c>
      <c r="C10" s="5" t="s">
        <v>57</v>
      </c>
      <c r="D10" s="64">
        <v>19761000.063999999</v>
      </c>
      <c r="E10" s="87" t="s">
        <v>77</v>
      </c>
      <c r="F10" s="88">
        <v>7.6959019153992099</v>
      </c>
    </row>
    <row r="11" spans="1:6" x14ac:dyDescent="0.25">
      <c r="B11" s="21">
        <v>8</v>
      </c>
      <c r="C11" s="22" t="s">
        <v>4</v>
      </c>
      <c r="D11" s="71">
        <v>16683183.525500001</v>
      </c>
      <c r="E11" s="144" t="s">
        <v>50</v>
      </c>
      <c r="F11" s="90">
        <v>6.9867846259066209</v>
      </c>
    </row>
    <row r="12" spans="1:6" x14ac:dyDescent="0.25">
      <c r="B12" s="20">
        <v>9</v>
      </c>
      <c r="C12" s="5" t="s">
        <v>106</v>
      </c>
      <c r="D12" s="64">
        <v>16590000.128</v>
      </c>
      <c r="E12" s="145" t="s">
        <v>57</v>
      </c>
      <c r="F12" s="88">
        <v>6.9664391908074084</v>
      </c>
    </row>
    <row r="13" spans="1:6" x14ac:dyDescent="0.25">
      <c r="B13" s="21">
        <v>10</v>
      </c>
      <c r="C13" s="22" t="s">
        <v>12</v>
      </c>
      <c r="D13" s="71">
        <v>13559364.27</v>
      </c>
      <c r="E13" s="144" t="s">
        <v>70</v>
      </c>
      <c r="F13" s="90">
        <v>6.5894374214572622</v>
      </c>
    </row>
    <row r="14" spans="1:6" x14ac:dyDescent="0.25">
      <c r="B14" s="20">
        <v>11</v>
      </c>
      <c r="C14" s="5" t="s">
        <v>107</v>
      </c>
      <c r="D14" s="64">
        <v>11880000.000000002</v>
      </c>
      <c r="E14" s="145" t="s">
        <v>12</v>
      </c>
      <c r="F14" s="88">
        <v>6.1239514499927115</v>
      </c>
    </row>
    <row r="15" spans="1:6" x14ac:dyDescent="0.25">
      <c r="B15" s="21">
        <v>12</v>
      </c>
      <c r="C15" s="22" t="s">
        <v>28</v>
      </c>
      <c r="D15" s="71">
        <v>10280787.456</v>
      </c>
      <c r="E15" s="144" t="s">
        <v>107</v>
      </c>
      <c r="F15" s="90">
        <v>5.8633110157764179</v>
      </c>
    </row>
    <row r="16" spans="1:6" x14ac:dyDescent="0.25">
      <c r="B16" s="20">
        <v>13</v>
      </c>
      <c r="C16" s="5" t="s">
        <v>13</v>
      </c>
      <c r="D16" s="64">
        <v>9867254.2799999993</v>
      </c>
      <c r="E16" s="145" t="s">
        <v>54</v>
      </c>
      <c r="F16" s="88">
        <v>4.9649365241250427</v>
      </c>
    </row>
    <row r="17" spans="2:6" x14ac:dyDescent="0.25">
      <c r="B17" s="21">
        <v>14</v>
      </c>
      <c r="C17" s="22" t="s">
        <v>43</v>
      </c>
      <c r="D17" s="71">
        <v>9712828.6720000003</v>
      </c>
      <c r="E17" s="144" t="s">
        <v>106</v>
      </c>
      <c r="F17" s="90">
        <v>4.9331406428690476</v>
      </c>
    </row>
    <row r="18" spans="2:6" x14ac:dyDescent="0.25">
      <c r="B18" s="20">
        <v>15</v>
      </c>
      <c r="C18" s="5" t="s">
        <v>40</v>
      </c>
      <c r="D18" s="64">
        <v>8976778.1280000005</v>
      </c>
      <c r="E18" s="145" t="s">
        <v>38</v>
      </c>
      <c r="F18" s="88">
        <v>3.7068841711424292</v>
      </c>
    </row>
    <row r="19" spans="2:6" x14ac:dyDescent="0.25">
      <c r="B19" s="21">
        <v>16</v>
      </c>
      <c r="C19" s="22" t="s">
        <v>46</v>
      </c>
      <c r="D19" s="71">
        <v>7615622.0159999998</v>
      </c>
      <c r="E19" s="144" t="s">
        <v>39</v>
      </c>
      <c r="F19" s="90">
        <v>2.7719787978960091</v>
      </c>
    </row>
    <row r="20" spans="2:6" x14ac:dyDescent="0.25">
      <c r="B20" s="20">
        <v>17</v>
      </c>
      <c r="C20" s="5" t="s">
        <v>35</v>
      </c>
      <c r="D20" s="64">
        <v>7468599.8080000002</v>
      </c>
      <c r="E20" s="145" t="s">
        <v>51</v>
      </c>
      <c r="F20" s="88">
        <v>2.7409337706651273</v>
      </c>
    </row>
    <row r="21" spans="2:6" x14ac:dyDescent="0.25">
      <c r="B21" s="21">
        <v>18</v>
      </c>
      <c r="C21" s="22" t="s">
        <v>65</v>
      </c>
      <c r="D21" s="71">
        <v>7257361.392</v>
      </c>
      <c r="E21" s="190" t="s">
        <v>59</v>
      </c>
      <c r="F21" s="191">
        <v>2.1400310776066331</v>
      </c>
    </row>
    <row r="22" spans="2:6" x14ac:dyDescent="0.25">
      <c r="B22" s="20">
        <v>19</v>
      </c>
      <c r="C22" s="5" t="s">
        <v>50</v>
      </c>
      <c r="D22" s="64">
        <v>7087744</v>
      </c>
      <c r="E22" s="87" t="s">
        <v>13</v>
      </c>
      <c r="F22" s="88">
        <v>2.1157760318251961</v>
      </c>
    </row>
    <row r="23" spans="2:6" x14ac:dyDescent="0.25">
      <c r="B23" s="21">
        <v>20</v>
      </c>
      <c r="C23" s="22" t="s">
        <v>58</v>
      </c>
      <c r="D23" s="71">
        <v>6712000</v>
      </c>
      <c r="E23" s="144" t="s">
        <v>20</v>
      </c>
      <c r="F23" s="90">
        <v>1.7356970243591867</v>
      </c>
    </row>
    <row r="24" spans="2:6" x14ac:dyDescent="0.25">
      <c r="B24" s="20">
        <v>21</v>
      </c>
      <c r="C24" s="5" t="s">
        <v>63</v>
      </c>
      <c r="D24" s="64">
        <v>6678019.8399999999</v>
      </c>
      <c r="E24" s="87" t="s">
        <v>108</v>
      </c>
      <c r="F24" s="88">
        <v>1.5418456593916687</v>
      </c>
    </row>
    <row r="25" spans="2:6" x14ac:dyDescent="0.25">
      <c r="B25" s="21">
        <v>22</v>
      </c>
      <c r="C25" s="22" t="s">
        <v>53</v>
      </c>
      <c r="D25" s="71">
        <v>6606795.5840000007</v>
      </c>
      <c r="E25" s="89" t="s">
        <v>58</v>
      </c>
      <c r="F25" s="90">
        <v>1.4295795328110321</v>
      </c>
    </row>
    <row r="26" spans="2:6" x14ac:dyDescent="0.25">
      <c r="B26" s="20">
        <v>23</v>
      </c>
      <c r="C26" s="5" t="s">
        <v>29</v>
      </c>
      <c r="D26" s="64">
        <v>6546999.8079999993</v>
      </c>
      <c r="E26" s="145" t="s">
        <v>33</v>
      </c>
      <c r="F26" s="88">
        <v>0.98858395558610368</v>
      </c>
    </row>
    <row r="27" spans="2:6" x14ac:dyDescent="0.25">
      <c r="B27" s="21">
        <v>24</v>
      </c>
      <c r="C27" s="22" t="s">
        <v>21</v>
      </c>
      <c r="D27" s="71">
        <v>6393399.8080000002</v>
      </c>
      <c r="E27" s="144" t="s">
        <v>40</v>
      </c>
      <c r="F27" s="90">
        <v>0.96290584658206191</v>
      </c>
    </row>
    <row r="28" spans="2:6" x14ac:dyDescent="0.25">
      <c r="B28" s="20">
        <v>25</v>
      </c>
      <c r="C28" s="26" t="s">
        <v>108</v>
      </c>
      <c r="D28" s="45">
        <v>6272839.9360000007</v>
      </c>
      <c r="E28" s="87" t="s">
        <v>28</v>
      </c>
      <c r="F28" s="88">
        <v>0.83441977456728122</v>
      </c>
    </row>
    <row r="29" spans="2:6" x14ac:dyDescent="0.25">
      <c r="B29" s="21">
        <v>26</v>
      </c>
      <c r="C29" s="22" t="s">
        <v>70</v>
      </c>
      <c r="D29" s="71">
        <v>6145999.8720000004</v>
      </c>
      <c r="E29" s="144" t="s">
        <v>18</v>
      </c>
      <c r="F29" s="90">
        <v>0.54468442572454823</v>
      </c>
    </row>
    <row r="30" spans="2:6" x14ac:dyDescent="0.25">
      <c r="B30" s="20">
        <v>27</v>
      </c>
      <c r="C30" s="146" t="s">
        <v>77</v>
      </c>
      <c r="D30" s="64">
        <v>5509000.0640000002</v>
      </c>
      <c r="E30" s="145" t="s">
        <v>43</v>
      </c>
      <c r="F30" s="88">
        <v>0.52502614825493288</v>
      </c>
    </row>
    <row r="31" spans="2:6" x14ac:dyDescent="0.25">
      <c r="B31" s="23">
        <v>28</v>
      </c>
      <c r="C31" s="24" t="s">
        <v>20</v>
      </c>
      <c r="D31" s="91">
        <v>4902694.0559999999</v>
      </c>
      <c r="E31" s="144" t="s">
        <v>63</v>
      </c>
      <c r="F31" s="90">
        <v>0.52043452254635325</v>
      </c>
    </row>
    <row r="32" spans="2:6" x14ac:dyDescent="0.25">
      <c r="B32" s="25">
        <v>29</v>
      </c>
      <c r="C32" s="26" t="s">
        <v>38</v>
      </c>
      <c r="D32" s="45">
        <v>4609248.7680000002</v>
      </c>
      <c r="E32" s="145" t="s">
        <v>4</v>
      </c>
      <c r="F32" s="88">
        <v>0.48123315538883032</v>
      </c>
    </row>
    <row r="33" spans="1:6" x14ac:dyDescent="0.25">
      <c r="B33" s="23">
        <v>30</v>
      </c>
      <c r="C33" s="24" t="s">
        <v>120</v>
      </c>
      <c r="D33" s="91">
        <v>4593757.1619999995</v>
      </c>
      <c r="E33" s="144" t="s">
        <v>21</v>
      </c>
      <c r="F33" s="90">
        <v>0.45303240296438213</v>
      </c>
    </row>
    <row r="34" spans="1:6" x14ac:dyDescent="0.25">
      <c r="B34" s="25">
        <v>31</v>
      </c>
      <c r="C34" s="26" t="s">
        <v>60</v>
      </c>
      <c r="D34" s="45">
        <v>4564740.9919999996</v>
      </c>
      <c r="E34" s="145" t="s">
        <v>60</v>
      </c>
      <c r="F34" s="88">
        <v>0.17430088704876301</v>
      </c>
    </row>
    <row r="35" spans="1:6" ht="15.75" thickBot="1" x14ac:dyDescent="0.3">
      <c r="B35" s="185">
        <v>32</v>
      </c>
      <c r="C35" s="186" t="s">
        <v>59</v>
      </c>
      <c r="D35" s="187">
        <v>4377748.16</v>
      </c>
      <c r="E35" s="188" t="s">
        <v>29</v>
      </c>
      <c r="F35" s="189">
        <v>3.5257496636886008E-2</v>
      </c>
    </row>
    <row r="36" spans="1:6" x14ac:dyDescent="0.25">
      <c r="C36" s="7"/>
    </row>
    <row r="37" spans="1:6" x14ac:dyDescent="0.25">
      <c r="A37" s="14" t="s">
        <v>74</v>
      </c>
      <c r="B37" s="218" t="s">
        <v>95</v>
      </c>
      <c r="C37" s="259"/>
      <c r="D37" s="259"/>
      <c r="E37" s="259"/>
      <c r="F37" s="241"/>
    </row>
    <row r="38" spans="1:6" x14ac:dyDescent="0.25">
      <c r="A38" s="13" t="s">
        <v>73</v>
      </c>
      <c r="B38" s="257" t="s">
        <v>125</v>
      </c>
      <c r="C38" s="258"/>
      <c r="D38" s="258"/>
      <c r="E38" s="258"/>
      <c r="F38" s="258"/>
    </row>
    <row r="39" spans="1:6" x14ac:dyDescent="0.25">
      <c r="A39" s="15" t="s">
        <v>75</v>
      </c>
      <c r="B39" s="253" t="s">
        <v>128</v>
      </c>
      <c r="C39" s="254"/>
      <c r="D39" s="255"/>
      <c r="E39" s="256"/>
      <c r="F39" s="256"/>
    </row>
    <row r="40" spans="1:6" x14ac:dyDescent="0.25">
      <c r="B40"/>
      <c r="C40"/>
      <c r="D40"/>
      <c r="E40"/>
      <c r="F40"/>
    </row>
    <row r="41" spans="1:6" x14ac:dyDescent="0.25">
      <c r="B41"/>
      <c r="C41"/>
      <c r="D41"/>
      <c r="E41"/>
      <c r="F41"/>
    </row>
    <row r="42" spans="1:6" x14ac:dyDescent="0.25">
      <c r="B42"/>
      <c r="C42"/>
      <c r="D42"/>
      <c r="E42"/>
      <c r="F42"/>
    </row>
    <row r="43" spans="1:6" x14ac:dyDescent="0.25">
      <c r="B43"/>
      <c r="C43"/>
      <c r="D43"/>
      <c r="E43"/>
      <c r="F43"/>
    </row>
    <row r="44" spans="1:6" x14ac:dyDescent="0.25">
      <c r="B44"/>
      <c r="C44"/>
      <c r="D44"/>
      <c r="E44"/>
      <c r="F44"/>
    </row>
    <row r="45" spans="1:6" x14ac:dyDescent="0.25">
      <c r="B45"/>
      <c r="C45"/>
      <c r="D45"/>
      <c r="E45"/>
      <c r="F45"/>
    </row>
    <row r="46" spans="1:6" x14ac:dyDescent="0.25">
      <c r="B46"/>
      <c r="C46"/>
      <c r="D46"/>
      <c r="E46"/>
      <c r="F46"/>
    </row>
    <row r="47" spans="1:6" x14ac:dyDescent="0.25">
      <c r="B47"/>
      <c r="C47"/>
      <c r="D47"/>
      <c r="E47"/>
      <c r="F47"/>
    </row>
    <row r="48" spans="1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</sheetData>
  <mergeCells count="4">
    <mergeCell ref="B2:F2"/>
    <mergeCell ref="B39:F39"/>
    <mergeCell ref="B38:F38"/>
    <mergeCell ref="B37:F37"/>
  </mergeCells>
  <hyperlinks>
    <hyperlink ref="F1" location="Índice!A1" display="[índice Ç]"/>
    <hyperlink ref="B39" r:id="rId1" display="http://www.observatorioemigracao.pt/np4/1291"/>
    <hyperlink ref="B39:F39" r:id="rId2" display="http://www.observatorioemigracao.pt/np4/592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72</v>
      </c>
      <c r="B1" s="109" t="s">
        <v>0</v>
      </c>
      <c r="C1" s="110"/>
      <c r="D1" s="111"/>
      <c r="E1" s="111"/>
      <c r="F1" s="30" t="s">
        <v>80</v>
      </c>
    </row>
    <row r="2" spans="1:6" ht="30" customHeight="1" x14ac:dyDescent="0.25">
      <c r="A2" s="112"/>
      <c r="B2" s="260" t="s">
        <v>118</v>
      </c>
      <c r="C2" s="261"/>
      <c r="D2" s="261"/>
      <c r="E2" s="261"/>
      <c r="F2" s="261"/>
    </row>
    <row r="3" spans="1:6" x14ac:dyDescent="0.25">
      <c r="A3" s="111"/>
      <c r="B3" s="111"/>
      <c r="C3" s="111"/>
      <c r="D3" s="111"/>
      <c r="E3" s="111"/>
      <c r="F3" s="111"/>
    </row>
    <row r="4" spans="1:6" x14ac:dyDescent="0.25">
      <c r="A4" s="111"/>
      <c r="B4" s="111"/>
      <c r="C4" s="111"/>
      <c r="D4" s="111"/>
      <c r="E4" s="111"/>
      <c r="F4" s="111"/>
    </row>
    <row r="5" spans="1:6" x14ac:dyDescent="0.25">
      <c r="A5" s="111"/>
      <c r="B5" s="111"/>
      <c r="C5" s="111"/>
      <c r="D5" s="111"/>
      <c r="E5" s="111"/>
      <c r="F5" s="111"/>
    </row>
    <row r="6" spans="1:6" x14ac:dyDescent="0.25">
      <c r="A6" s="111"/>
      <c r="B6" s="111"/>
      <c r="C6" s="111"/>
      <c r="D6" s="111"/>
      <c r="E6" s="111"/>
      <c r="F6" s="111"/>
    </row>
    <row r="7" spans="1:6" x14ac:dyDescent="0.25">
      <c r="A7" s="111"/>
      <c r="B7" s="111"/>
      <c r="C7" s="111"/>
      <c r="D7" s="111"/>
      <c r="E7" s="111"/>
      <c r="F7" s="111"/>
    </row>
    <row r="8" spans="1:6" x14ac:dyDescent="0.25">
      <c r="A8" s="111"/>
      <c r="B8" s="111"/>
      <c r="C8" s="111"/>
      <c r="D8" s="111"/>
      <c r="E8" s="111"/>
      <c r="F8" s="111"/>
    </row>
    <row r="9" spans="1:6" x14ac:dyDescent="0.25">
      <c r="A9" s="111"/>
      <c r="B9" s="111"/>
      <c r="C9" s="111"/>
      <c r="D9" s="111"/>
      <c r="E9" s="111"/>
      <c r="F9" s="111"/>
    </row>
    <row r="10" spans="1:6" x14ac:dyDescent="0.25">
      <c r="A10" s="111"/>
      <c r="B10" s="111"/>
      <c r="C10" s="111"/>
      <c r="D10" s="111"/>
      <c r="E10" s="111"/>
      <c r="F10" s="111"/>
    </row>
    <row r="11" spans="1:6" x14ac:dyDescent="0.25">
      <c r="A11" s="111"/>
      <c r="B11" s="111"/>
      <c r="C11" s="111"/>
      <c r="D11" s="111"/>
      <c r="E11" s="111"/>
      <c r="F11" s="111"/>
    </row>
    <row r="12" spans="1:6" x14ac:dyDescent="0.25">
      <c r="A12" s="111"/>
      <c r="B12" s="111"/>
      <c r="C12" s="111"/>
      <c r="D12" s="111"/>
      <c r="E12" s="111"/>
      <c r="F12" s="111"/>
    </row>
    <row r="13" spans="1:6" x14ac:dyDescent="0.25">
      <c r="A13" s="111"/>
      <c r="B13" s="111"/>
      <c r="C13" s="111"/>
      <c r="D13" s="111"/>
      <c r="E13" s="111"/>
      <c r="F13" s="111"/>
    </row>
    <row r="14" spans="1:6" x14ac:dyDescent="0.25">
      <c r="A14" s="111"/>
      <c r="B14" s="111"/>
      <c r="C14" s="111"/>
      <c r="D14" s="111"/>
      <c r="E14" s="111"/>
      <c r="F14" s="111"/>
    </row>
    <row r="15" spans="1:6" x14ac:dyDescent="0.25">
      <c r="A15" s="111"/>
      <c r="B15" s="111"/>
      <c r="C15" s="111"/>
      <c r="D15" s="111"/>
      <c r="E15" s="111"/>
      <c r="F15" s="111"/>
    </row>
    <row r="16" spans="1:6" x14ac:dyDescent="0.25">
      <c r="A16" s="111"/>
      <c r="B16" s="111"/>
      <c r="C16" s="111"/>
      <c r="D16" s="111"/>
      <c r="E16" s="111"/>
      <c r="F16" s="111"/>
    </row>
    <row r="17" spans="1:6" x14ac:dyDescent="0.25">
      <c r="A17" s="111"/>
      <c r="B17" s="111"/>
      <c r="C17" s="111"/>
      <c r="D17" s="111"/>
      <c r="E17" s="111"/>
      <c r="F17" s="111"/>
    </row>
    <row r="18" spans="1:6" x14ac:dyDescent="0.25">
      <c r="A18" s="111"/>
      <c r="B18" s="111"/>
      <c r="C18" s="111"/>
      <c r="D18" s="111"/>
      <c r="E18" s="111"/>
      <c r="F18" s="111"/>
    </row>
    <row r="19" spans="1:6" x14ac:dyDescent="0.25">
      <c r="A19" s="111"/>
      <c r="B19" s="111"/>
      <c r="C19" s="111"/>
      <c r="D19" s="111"/>
      <c r="E19" s="111"/>
      <c r="F19" s="111"/>
    </row>
    <row r="20" spans="1:6" x14ac:dyDescent="0.25">
      <c r="A20" s="111"/>
      <c r="B20" s="111"/>
      <c r="C20" s="111"/>
      <c r="D20" s="111"/>
      <c r="E20" s="111"/>
      <c r="F20" s="111"/>
    </row>
    <row r="21" spans="1:6" x14ac:dyDescent="0.25">
      <c r="A21" s="111"/>
      <c r="B21" s="111"/>
      <c r="C21" s="111"/>
      <c r="D21" s="111"/>
      <c r="E21" s="111"/>
      <c r="F21" s="111"/>
    </row>
    <row r="22" spans="1:6" x14ac:dyDescent="0.25">
      <c r="A22" s="111"/>
      <c r="B22" s="111"/>
      <c r="C22" s="111"/>
      <c r="D22" s="111"/>
      <c r="E22" s="111"/>
      <c r="F22" s="111"/>
    </row>
    <row r="23" spans="1:6" x14ac:dyDescent="0.25">
      <c r="A23" s="111"/>
      <c r="B23" s="111"/>
      <c r="C23" s="111"/>
      <c r="D23" s="111"/>
      <c r="E23" s="111"/>
      <c r="F23" s="111"/>
    </row>
    <row r="24" spans="1:6" x14ac:dyDescent="0.25">
      <c r="A24" s="111"/>
      <c r="B24" s="111"/>
      <c r="C24" s="111"/>
      <c r="D24" s="111"/>
      <c r="E24" s="111"/>
      <c r="F24" s="111"/>
    </row>
    <row r="25" spans="1:6" x14ac:dyDescent="0.25">
      <c r="A25" s="111"/>
      <c r="B25" s="111"/>
      <c r="C25" s="111"/>
      <c r="D25" s="111"/>
      <c r="E25" s="111"/>
      <c r="F25" s="111"/>
    </row>
    <row r="26" spans="1:6" x14ac:dyDescent="0.25">
      <c r="A26" s="111"/>
      <c r="B26" s="111"/>
      <c r="C26" s="111"/>
      <c r="D26" s="111"/>
      <c r="E26" s="111"/>
      <c r="F26" s="111"/>
    </row>
    <row r="27" spans="1:6" x14ac:dyDescent="0.25">
      <c r="A27" s="111"/>
      <c r="B27" s="111"/>
      <c r="C27" s="111"/>
      <c r="D27" s="111"/>
      <c r="E27" s="111"/>
      <c r="F27" s="111"/>
    </row>
    <row r="28" spans="1:6" x14ac:dyDescent="0.25">
      <c r="A28" s="111"/>
      <c r="B28" s="111"/>
      <c r="C28" s="111"/>
      <c r="D28" s="111"/>
      <c r="E28" s="111"/>
      <c r="F28" s="111"/>
    </row>
    <row r="29" spans="1:6" x14ac:dyDescent="0.25">
      <c r="A29" s="111"/>
      <c r="B29" s="111"/>
      <c r="C29" s="111"/>
      <c r="D29" s="111"/>
      <c r="E29" s="111"/>
      <c r="F29" s="111"/>
    </row>
    <row r="30" spans="1:6" x14ac:dyDescent="0.25">
      <c r="A30" s="111"/>
      <c r="B30" s="111"/>
      <c r="C30" s="111"/>
      <c r="D30" s="111"/>
      <c r="E30" s="111"/>
      <c r="F30" s="111"/>
    </row>
    <row r="31" spans="1:6" x14ac:dyDescent="0.25">
      <c r="A31" s="111"/>
      <c r="B31" s="111"/>
      <c r="C31" s="111"/>
      <c r="D31" s="111"/>
      <c r="E31" s="111"/>
      <c r="F31" s="111"/>
    </row>
    <row r="32" spans="1:6" x14ac:dyDescent="0.25">
      <c r="A32" s="111"/>
      <c r="B32" s="111"/>
      <c r="C32" s="111"/>
      <c r="D32" s="111"/>
      <c r="E32" s="111"/>
      <c r="F32" s="111"/>
    </row>
    <row r="33" spans="1:6" ht="15" customHeight="1" x14ac:dyDescent="0.25">
      <c r="A33" s="14" t="s">
        <v>74</v>
      </c>
      <c r="B33" s="262" t="s">
        <v>102</v>
      </c>
      <c r="C33" s="224"/>
      <c r="D33" s="224"/>
      <c r="E33" s="224"/>
      <c r="F33" s="224"/>
    </row>
    <row r="34" spans="1:6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</row>
    <row r="35" spans="1:6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72</v>
      </c>
      <c r="B1" s="109" t="s">
        <v>0</v>
      </c>
      <c r="F1" s="30" t="s">
        <v>80</v>
      </c>
    </row>
    <row r="2" spans="1:6" ht="45" customHeight="1" x14ac:dyDescent="0.25">
      <c r="B2" s="260" t="s">
        <v>124</v>
      </c>
      <c r="C2" s="261"/>
      <c r="D2" s="261"/>
      <c r="E2" s="261"/>
      <c r="F2" s="261"/>
    </row>
    <row r="3" spans="1:6" s="122" customFormat="1" ht="15" customHeight="1" x14ac:dyDescent="0.2"/>
    <row r="4" spans="1:6" s="122" customFormat="1" ht="15" customHeight="1" x14ac:dyDescent="0.2"/>
    <row r="5" spans="1:6" s="122" customFormat="1" ht="15" customHeight="1" x14ac:dyDescent="0.2"/>
    <row r="6" spans="1:6" s="122" customFormat="1" ht="15" customHeight="1" x14ac:dyDescent="0.2"/>
    <row r="7" spans="1:6" s="122" customFormat="1" ht="15" customHeight="1" x14ac:dyDescent="0.2"/>
    <row r="8" spans="1:6" s="122" customFormat="1" ht="15" customHeight="1" x14ac:dyDescent="0.2"/>
    <row r="9" spans="1:6" s="122" customFormat="1" ht="15" customHeight="1" x14ac:dyDescent="0.2"/>
    <row r="10" spans="1:6" s="122" customFormat="1" ht="15" customHeight="1" x14ac:dyDescent="0.2"/>
    <row r="11" spans="1:6" s="122" customFormat="1" ht="15" customHeight="1" x14ac:dyDescent="0.2"/>
    <row r="12" spans="1:6" s="122" customFormat="1" ht="15" customHeight="1" x14ac:dyDescent="0.2"/>
    <row r="13" spans="1:6" s="122" customFormat="1" ht="15" customHeight="1" x14ac:dyDescent="0.2"/>
    <row r="14" spans="1:6" s="122" customFormat="1" ht="15" customHeight="1" x14ac:dyDescent="0.2"/>
    <row r="15" spans="1:6" s="122" customFormat="1" ht="15" customHeight="1" x14ac:dyDescent="0.2"/>
    <row r="16" spans="1:6" s="122" customFormat="1" ht="15" customHeight="1" x14ac:dyDescent="0.2"/>
    <row r="17" s="122" customFormat="1" ht="15" customHeight="1" x14ac:dyDescent="0.2"/>
    <row r="18" s="122" customFormat="1" ht="15" customHeight="1" x14ac:dyDescent="0.2"/>
    <row r="19" s="122" customFormat="1" ht="15" customHeight="1" x14ac:dyDescent="0.2"/>
    <row r="20" s="122" customFormat="1" ht="15" customHeight="1" x14ac:dyDescent="0.2"/>
    <row r="21" s="122" customFormat="1" ht="15" customHeight="1" x14ac:dyDescent="0.2"/>
    <row r="22" s="122" customFormat="1" ht="15" customHeight="1" x14ac:dyDescent="0.2"/>
    <row r="23" s="122" customFormat="1" ht="15" customHeight="1" x14ac:dyDescent="0.2"/>
    <row r="24" s="122" customFormat="1" ht="15" customHeight="1" x14ac:dyDescent="0.2"/>
    <row r="25" s="122" customFormat="1" ht="15" customHeight="1" x14ac:dyDescent="0.2"/>
    <row r="26" s="122" customFormat="1" ht="15" customHeight="1" x14ac:dyDescent="0.2"/>
    <row r="27" s="122" customFormat="1" ht="15" customHeight="1" x14ac:dyDescent="0.2"/>
    <row r="28" s="122" customFormat="1" ht="15" customHeight="1" x14ac:dyDescent="0.2"/>
    <row r="29" s="122" customFormat="1" ht="15" customHeight="1" x14ac:dyDescent="0.2"/>
    <row r="30" s="122" customFormat="1" ht="15" customHeight="1" x14ac:dyDescent="0.2"/>
    <row r="31" s="122" customFormat="1" ht="15" customHeight="1" x14ac:dyDescent="0.2"/>
    <row r="32" s="122" customFormat="1" ht="15" customHeight="1" x14ac:dyDescent="0.2"/>
    <row r="33" spans="1:6" s="122" customFormat="1" ht="30" customHeight="1" x14ac:dyDescent="0.25">
      <c r="A33" s="14" t="s">
        <v>74</v>
      </c>
      <c r="B33" s="263" t="s">
        <v>103</v>
      </c>
      <c r="C33" s="241"/>
      <c r="D33" s="241"/>
      <c r="E33" s="241"/>
      <c r="F33" s="241"/>
    </row>
    <row r="34" spans="1:6" s="122" customFormat="1" ht="15" customHeight="1" x14ac:dyDescent="0.2">
      <c r="A34" s="113" t="s">
        <v>73</v>
      </c>
      <c r="B34" s="225" t="s">
        <v>125</v>
      </c>
      <c r="C34" s="226"/>
      <c r="D34" s="226"/>
      <c r="E34" s="226"/>
      <c r="F34" s="226"/>
    </row>
    <row r="35" spans="1:6" s="122" customFormat="1" ht="15" customHeight="1" x14ac:dyDescent="0.2">
      <c r="A35" s="85" t="s">
        <v>75</v>
      </c>
      <c r="B35" s="227" t="s">
        <v>128</v>
      </c>
      <c r="C35" s="204"/>
      <c r="D35" s="204"/>
      <c r="E35" s="204"/>
      <c r="F35" s="204"/>
    </row>
    <row r="36" spans="1:6" s="122" customFormat="1" ht="15" customHeight="1" x14ac:dyDescent="0.2"/>
    <row r="37" spans="1:6" s="122" customFormat="1" ht="15" customHeight="1" x14ac:dyDescent="0.2"/>
  </sheetData>
  <mergeCells count="4">
    <mergeCell ref="B2:F2"/>
    <mergeCell ref="B34:F34"/>
    <mergeCell ref="B33:F33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6" t="s">
        <v>72</v>
      </c>
      <c r="B1" s="28" t="s">
        <v>0</v>
      </c>
      <c r="C1" s="111"/>
      <c r="D1" s="111"/>
      <c r="E1" s="111"/>
      <c r="F1" s="30" t="s">
        <v>80</v>
      </c>
      <c r="G1" s="114"/>
    </row>
    <row r="2" spans="1:7" ht="45" customHeight="1" x14ac:dyDescent="0.25">
      <c r="A2" s="112"/>
      <c r="B2" s="260" t="s">
        <v>119</v>
      </c>
      <c r="C2" s="261"/>
      <c r="D2" s="261"/>
      <c r="E2" s="261"/>
      <c r="F2" s="261"/>
      <c r="G2" s="115"/>
    </row>
    <row r="3" spans="1:7" ht="15" customHeight="1" x14ac:dyDescent="0.25">
      <c r="A3" s="116"/>
      <c r="B3" s="117"/>
      <c r="C3" s="118"/>
      <c r="D3" s="118"/>
      <c r="E3" s="118"/>
      <c r="F3" s="118"/>
      <c r="G3" s="115"/>
    </row>
    <row r="4" spans="1:7" ht="15" customHeight="1" x14ac:dyDescent="0.25">
      <c r="A4" s="116"/>
      <c r="B4" s="117"/>
      <c r="C4" s="118"/>
      <c r="D4" s="118"/>
      <c r="E4" s="118"/>
      <c r="F4" s="118"/>
      <c r="G4" s="115"/>
    </row>
    <row r="5" spans="1:7" ht="15" customHeight="1" x14ac:dyDescent="0.25">
      <c r="A5" s="116"/>
      <c r="B5" s="117"/>
      <c r="C5" s="118"/>
      <c r="D5" s="118"/>
      <c r="E5" s="118"/>
      <c r="F5" s="118"/>
      <c r="G5" s="115"/>
    </row>
    <row r="6" spans="1:7" ht="15" customHeight="1" x14ac:dyDescent="0.25">
      <c r="A6" s="116"/>
      <c r="B6" s="117"/>
      <c r="C6" s="118"/>
      <c r="D6" s="118"/>
      <c r="E6" s="118"/>
      <c r="F6" s="118"/>
      <c r="G6" s="115"/>
    </row>
    <row r="7" spans="1:7" ht="15" customHeight="1" x14ac:dyDescent="0.25">
      <c r="A7" s="116"/>
      <c r="B7" s="117"/>
      <c r="C7" s="118"/>
      <c r="D7" s="118"/>
      <c r="E7" s="118"/>
      <c r="F7" s="118"/>
      <c r="G7" s="115"/>
    </row>
    <row r="8" spans="1:7" ht="15" customHeight="1" x14ac:dyDescent="0.25">
      <c r="A8" s="116"/>
      <c r="B8" s="117"/>
      <c r="C8" s="118"/>
      <c r="D8" s="118"/>
      <c r="E8" s="118"/>
      <c r="F8" s="118"/>
      <c r="G8" s="115"/>
    </row>
    <row r="9" spans="1:7" ht="15" customHeight="1" x14ac:dyDescent="0.25">
      <c r="A9" s="116"/>
      <c r="B9" s="117"/>
      <c r="C9" s="118"/>
      <c r="D9" s="118"/>
      <c r="E9" s="118"/>
      <c r="F9" s="118"/>
      <c r="G9" s="115"/>
    </row>
    <row r="10" spans="1:7" ht="15" customHeight="1" x14ac:dyDescent="0.25">
      <c r="A10" s="116"/>
      <c r="B10" s="117"/>
      <c r="C10" s="118"/>
      <c r="D10" s="118"/>
      <c r="E10" s="118"/>
      <c r="F10" s="118"/>
      <c r="G10" s="115"/>
    </row>
    <row r="11" spans="1:7" ht="15" customHeight="1" x14ac:dyDescent="0.25">
      <c r="A11" s="116"/>
      <c r="B11" s="117"/>
      <c r="C11" s="118"/>
      <c r="D11" s="118"/>
      <c r="E11" s="118"/>
      <c r="F11" s="118"/>
      <c r="G11" s="115"/>
    </row>
    <row r="12" spans="1:7" ht="15" customHeight="1" x14ac:dyDescent="0.25">
      <c r="A12" s="116"/>
      <c r="B12" s="117"/>
      <c r="C12" s="118"/>
      <c r="D12" s="118"/>
      <c r="E12" s="118"/>
      <c r="F12" s="118"/>
      <c r="G12" s="115"/>
    </row>
    <row r="13" spans="1:7" ht="15" customHeight="1" x14ac:dyDescent="0.25">
      <c r="A13" s="116"/>
      <c r="B13" s="117"/>
      <c r="C13" s="118"/>
      <c r="D13" s="118"/>
      <c r="E13" s="118"/>
      <c r="F13" s="118"/>
      <c r="G13" s="115"/>
    </row>
    <row r="14" spans="1:7" ht="15" customHeight="1" x14ac:dyDescent="0.25">
      <c r="A14" s="111"/>
      <c r="B14" s="111"/>
      <c r="C14" s="111"/>
      <c r="D14" s="111"/>
      <c r="E14" s="111"/>
      <c r="F14" s="111"/>
      <c r="G14" s="111"/>
    </row>
    <row r="15" spans="1:7" ht="15" customHeight="1" x14ac:dyDescent="0.25">
      <c r="A15" s="111"/>
      <c r="B15" s="111"/>
      <c r="C15" s="111"/>
      <c r="D15" s="111"/>
      <c r="E15" s="111"/>
      <c r="F15" s="111"/>
      <c r="G15" s="111"/>
    </row>
    <row r="16" spans="1:7" ht="15" customHeight="1" x14ac:dyDescent="0.25">
      <c r="A16" s="111"/>
      <c r="B16" s="111"/>
      <c r="C16" s="111"/>
      <c r="D16" s="111"/>
      <c r="E16" s="111"/>
      <c r="F16" s="111"/>
      <c r="G16" s="111"/>
    </row>
    <row r="17" spans="1:7" ht="15" customHeight="1" x14ac:dyDescent="0.25">
      <c r="A17" s="111"/>
      <c r="B17" s="111"/>
      <c r="C17" s="111"/>
      <c r="D17" s="111"/>
      <c r="E17" s="111"/>
      <c r="F17" s="111"/>
      <c r="G17" s="111"/>
    </row>
    <row r="18" spans="1:7" ht="15" customHeight="1" x14ac:dyDescent="0.25">
      <c r="A18" s="111"/>
      <c r="B18" s="111"/>
      <c r="C18" s="111"/>
      <c r="D18" s="111"/>
      <c r="E18" s="111"/>
      <c r="F18" s="111"/>
      <c r="G18" s="111"/>
    </row>
    <row r="19" spans="1:7" ht="15" customHeight="1" x14ac:dyDescent="0.25">
      <c r="A19" s="111"/>
      <c r="B19" s="111"/>
      <c r="C19" s="111"/>
      <c r="D19" s="111"/>
      <c r="E19" s="111"/>
      <c r="F19" s="111"/>
      <c r="G19" s="111"/>
    </row>
    <row r="20" spans="1:7" ht="15" customHeight="1" x14ac:dyDescent="0.25">
      <c r="A20" s="111"/>
      <c r="B20" s="111"/>
      <c r="C20" s="111"/>
      <c r="D20" s="111"/>
      <c r="E20" s="111"/>
      <c r="F20" s="111"/>
      <c r="G20" s="111"/>
    </row>
    <row r="21" spans="1:7" ht="15" customHeight="1" x14ac:dyDescent="0.25">
      <c r="A21" s="111"/>
      <c r="B21" s="111"/>
      <c r="C21" s="111"/>
      <c r="D21" s="111"/>
      <c r="E21" s="111"/>
      <c r="F21" s="111"/>
      <c r="G21" s="111"/>
    </row>
    <row r="22" spans="1:7" ht="15" customHeight="1" x14ac:dyDescent="0.25">
      <c r="A22" s="111"/>
      <c r="B22" s="111"/>
      <c r="C22" s="111"/>
      <c r="D22" s="111"/>
      <c r="E22" s="111"/>
      <c r="F22" s="111"/>
      <c r="G22" s="111"/>
    </row>
    <row r="23" spans="1:7" ht="15" customHeight="1" x14ac:dyDescent="0.25">
      <c r="A23" s="111"/>
      <c r="B23" s="111"/>
      <c r="C23" s="111"/>
      <c r="D23" s="111"/>
      <c r="E23" s="111"/>
      <c r="F23" s="111"/>
      <c r="G23" s="111"/>
    </row>
    <row r="24" spans="1:7" ht="15" customHeight="1" x14ac:dyDescent="0.25">
      <c r="A24" s="111"/>
      <c r="B24" s="111"/>
      <c r="C24" s="111"/>
      <c r="D24" s="111"/>
      <c r="E24" s="111"/>
      <c r="F24" s="111"/>
      <c r="G24" s="111"/>
    </row>
    <row r="25" spans="1:7" ht="15" customHeight="1" x14ac:dyDescent="0.25">
      <c r="A25" s="111"/>
      <c r="B25" s="111"/>
      <c r="C25" s="111"/>
      <c r="D25" s="111"/>
      <c r="E25" s="111"/>
      <c r="F25" s="111"/>
      <c r="G25" s="111"/>
    </row>
    <row r="26" spans="1:7" ht="15" customHeight="1" x14ac:dyDescent="0.25">
      <c r="A26" s="111"/>
      <c r="B26" s="111"/>
      <c r="C26" s="111"/>
      <c r="D26" s="111"/>
      <c r="E26" s="111"/>
      <c r="F26" s="111"/>
      <c r="G26" s="111"/>
    </row>
    <row r="27" spans="1:7" ht="15" customHeight="1" x14ac:dyDescent="0.25">
      <c r="A27" s="111"/>
      <c r="B27" s="111"/>
      <c r="C27" s="111"/>
      <c r="D27" s="111"/>
      <c r="E27" s="111"/>
      <c r="F27" s="111"/>
      <c r="G27" s="111"/>
    </row>
    <row r="28" spans="1:7" ht="15" customHeight="1" x14ac:dyDescent="0.25">
      <c r="A28" s="111"/>
      <c r="B28" s="111"/>
      <c r="C28" s="111"/>
      <c r="D28" s="111"/>
      <c r="E28" s="111"/>
      <c r="F28" s="111"/>
      <c r="G28" s="111"/>
    </row>
    <row r="29" spans="1:7" ht="15" customHeight="1" x14ac:dyDescent="0.25">
      <c r="A29" s="111"/>
      <c r="B29" s="111"/>
      <c r="C29" s="111"/>
      <c r="D29" s="111"/>
      <c r="E29" s="111"/>
      <c r="F29" s="111"/>
      <c r="G29" s="111"/>
    </row>
    <row r="30" spans="1:7" ht="15" customHeight="1" x14ac:dyDescent="0.25">
      <c r="A30" s="111"/>
      <c r="B30" s="111"/>
      <c r="C30" s="111"/>
      <c r="D30" s="111"/>
      <c r="E30" s="111"/>
      <c r="F30" s="111"/>
      <c r="G30" s="111"/>
    </row>
    <row r="31" spans="1:7" ht="15" customHeight="1" x14ac:dyDescent="0.25">
      <c r="A31" s="111"/>
      <c r="B31" s="111"/>
      <c r="C31" s="111"/>
      <c r="D31" s="111"/>
      <c r="E31" s="111"/>
      <c r="F31" s="111"/>
      <c r="G31" s="111"/>
    </row>
    <row r="32" spans="1:7" ht="15" customHeight="1" x14ac:dyDescent="0.25">
      <c r="A32" s="111"/>
      <c r="B32" s="111"/>
      <c r="C32" s="111"/>
      <c r="D32" s="111"/>
      <c r="E32" s="111"/>
      <c r="F32" s="111"/>
      <c r="G32" s="111"/>
    </row>
    <row r="33" spans="1:7" ht="15" customHeight="1" x14ac:dyDescent="0.25">
      <c r="A33" s="14" t="s">
        <v>74</v>
      </c>
      <c r="B33" s="262" t="s">
        <v>102</v>
      </c>
      <c r="C33" s="224"/>
      <c r="D33" s="224"/>
      <c r="E33" s="224"/>
      <c r="F33" s="224"/>
      <c r="G33" s="114"/>
    </row>
    <row r="34" spans="1:7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  <c r="G35" s="114"/>
    </row>
    <row r="36" spans="1:7" x14ac:dyDescent="0.25">
      <c r="A36" s="111"/>
      <c r="B36" s="111"/>
      <c r="C36" s="111"/>
      <c r="D36" s="111"/>
      <c r="E36" s="111"/>
      <c r="F36" s="111"/>
      <c r="G36" s="111"/>
    </row>
    <row r="50" spans="2:3" x14ac:dyDescent="0.25">
      <c r="B50" s="122" t="s">
        <v>6</v>
      </c>
      <c r="C50" s="125">
        <v>300</v>
      </c>
    </row>
    <row r="51" spans="2:3" x14ac:dyDescent="0.25">
      <c r="B51" s="122" t="s">
        <v>13</v>
      </c>
      <c r="C51" s="125">
        <v>188.06133625410735</v>
      </c>
    </row>
    <row r="52" spans="2:3" x14ac:dyDescent="0.25">
      <c r="B52" s="122" t="s">
        <v>37</v>
      </c>
      <c r="C52" s="125">
        <v>159.7837837837838</v>
      </c>
    </row>
    <row r="53" spans="2:3" x14ac:dyDescent="0.25">
      <c r="B53" s="122" t="s">
        <v>28</v>
      </c>
      <c r="C53" s="125">
        <v>81.06478511866581</v>
      </c>
    </row>
    <row r="54" spans="2:3" x14ac:dyDescent="0.25">
      <c r="B54" s="122" t="s">
        <v>60</v>
      </c>
      <c r="C54" s="125">
        <v>32.156935491350936</v>
      </c>
    </row>
    <row r="55" spans="2:3" x14ac:dyDescent="0.25">
      <c r="B55" s="122" t="s">
        <v>4</v>
      </c>
      <c r="C55" s="125">
        <v>23.273893396822302</v>
      </c>
    </row>
    <row r="56" spans="2:3" x14ac:dyDescent="0.25">
      <c r="B56" s="122" t="s">
        <v>33</v>
      </c>
      <c r="C56" s="125">
        <v>20.127771594897695</v>
      </c>
    </row>
    <row r="57" spans="2:3" x14ac:dyDescent="0.25">
      <c r="B57" s="122" t="s">
        <v>48</v>
      </c>
      <c r="C57" s="125">
        <v>18.954623779437114</v>
      </c>
    </row>
    <row r="58" spans="2:3" x14ac:dyDescent="0.25">
      <c r="B58" s="122" t="s">
        <v>67</v>
      </c>
      <c r="C58" s="125">
        <v>10.800718246968913</v>
      </c>
    </row>
    <row r="59" spans="2:3" x14ac:dyDescent="0.25">
      <c r="B59" s="122" t="s">
        <v>29</v>
      </c>
      <c r="C59" s="125">
        <v>-34.710699422741314</v>
      </c>
    </row>
    <row r="63" spans="2:3" x14ac:dyDescent="0.25">
      <c r="B63" s="122"/>
      <c r="C63" s="125"/>
    </row>
    <row r="64" spans="2:3" x14ac:dyDescent="0.25">
      <c r="B64" s="122"/>
      <c r="C64" s="125"/>
    </row>
    <row r="65" spans="2:3" x14ac:dyDescent="0.25">
      <c r="B65" s="122"/>
      <c r="C65" s="125"/>
    </row>
    <row r="66" spans="2:3" x14ac:dyDescent="0.25">
      <c r="B66" s="122"/>
      <c r="C66" s="125"/>
    </row>
    <row r="67" spans="2:3" x14ac:dyDescent="0.25">
      <c r="B67" s="122"/>
      <c r="C67" s="125"/>
    </row>
    <row r="68" spans="2:3" x14ac:dyDescent="0.25">
      <c r="B68" s="122"/>
      <c r="C68" s="125"/>
    </row>
    <row r="69" spans="2:3" x14ac:dyDescent="0.25">
      <c r="B69" s="122"/>
      <c r="C69" s="125"/>
    </row>
    <row r="70" spans="2:3" x14ac:dyDescent="0.25">
      <c r="B70" s="122"/>
      <c r="C70" s="125"/>
    </row>
    <row r="71" spans="2:3" x14ac:dyDescent="0.25">
      <c r="B71" s="122"/>
      <c r="C71" s="125"/>
    </row>
    <row r="72" spans="2:3" x14ac:dyDescent="0.25">
      <c r="B72" s="122"/>
      <c r="C72" s="125"/>
    </row>
  </sheetData>
  <sortState ref="B63:C72">
    <sortCondition descending="1" ref="C63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CIES</cp:lastModifiedBy>
  <dcterms:created xsi:type="dcterms:W3CDTF">2015-06-08T09:59:44Z</dcterms:created>
  <dcterms:modified xsi:type="dcterms:W3CDTF">2017-12-29T10:42:10Z</dcterms:modified>
</cp:coreProperties>
</file>