
<file path=[Content_Types].xml><?xml version="1.0" encoding="utf-8"?>
<Types xmlns="http://schemas.openxmlformats.org/package/2006/content-types"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charts/chart78.xml" ContentType="application/vnd.openxmlformats-officedocument.drawingml.chart+xml"/>
  <Override PartName="/xl/charts/chart89.xml" ContentType="application/vnd.openxmlformats-officedocument.drawingml.chart+xml"/>
  <Override PartName="/xl/charts/chart109.xml" ContentType="application/vnd.openxmlformats-officedocument.drawingml.chart+xml"/>
  <Override PartName="/xl/drawings/drawing17.xml" ContentType="application/vnd.openxmlformats-officedocument.drawing+xml"/>
  <Default Extension="xml" ContentType="application/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charts/chart49.xml" ContentType="application/vnd.openxmlformats-officedocument.drawingml.chart+xml"/>
  <Override PartName="/xl/charts/chart67.xml" ContentType="application/vnd.openxmlformats-officedocument.drawingml.chart+xml"/>
  <Override PartName="/xl/charts/chart96.xml" ContentType="application/vnd.openxmlformats-officedocument.drawingml.chart+xml"/>
  <Override PartName="/xl/charts/chart116.xml" ContentType="application/vnd.openxmlformats-officedocument.drawingml.chart+xml"/>
  <Override PartName="/xl/charts/chart127.xml" ContentType="application/vnd.openxmlformats-officedocument.drawingml.chart+xml"/>
  <Override PartName="/xl/worksheets/sheet3.xml" ContentType="application/vnd.openxmlformats-officedocument.spreadsheetml.worksheet+xml"/>
  <Override PartName="/xl/charts/chart27.xml" ContentType="application/vnd.openxmlformats-officedocument.drawingml.chart+xml"/>
  <Override PartName="/xl/charts/chart38.xml" ContentType="application/vnd.openxmlformats-officedocument.drawingml.chart+xml"/>
  <Override PartName="/xl/charts/chart56.xml" ContentType="application/vnd.openxmlformats-officedocument.drawingml.chart+xml"/>
  <Override PartName="/xl/charts/chart74.xml" ContentType="application/vnd.openxmlformats-officedocument.drawingml.chart+xml"/>
  <Override PartName="/xl/charts/chart85.xml" ContentType="application/vnd.openxmlformats-officedocument.drawingml.chart+xml"/>
  <Override PartName="/xl/drawings/drawing13.xml" ContentType="application/vnd.openxmlformats-officedocument.drawing+xml"/>
  <Override PartName="/xl/charts/chart105.xml" ContentType="application/vnd.openxmlformats-officedocument.drawingml.chart+xml"/>
  <Override PartName="/xl/charts/chart134.xml" ContentType="application/vnd.openxmlformats-officedocument.drawingml.char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harts/chart16.xml" ContentType="application/vnd.openxmlformats-officedocument.drawingml.chart+xml"/>
  <Override PartName="/xl/charts/chart34.xml" ContentType="application/vnd.openxmlformats-officedocument.drawingml.chart+xml"/>
  <Override PartName="/xl/charts/chart45.xml" ContentType="application/vnd.openxmlformats-officedocument.drawingml.chart+xml"/>
  <Override PartName="/xl/charts/chart63.xml" ContentType="application/vnd.openxmlformats-officedocument.drawingml.chart+xml"/>
  <Override PartName="/xl/charts/chart81.xml" ContentType="application/vnd.openxmlformats-officedocument.drawingml.chart+xml"/>
  <Override PartName="/xl/charts/chart92.xml" ContentType="application/vnd.openxmlformats-officedocument.drawingml.chart+xml"/>
  <Override PartName="/xl/charts/chart112.xml" ContentType="application/vnd.openxmlformats-officedocument.drawingml.chart+xml"/>
  <Override PartName="/xl/charts/chart123.xml" ContentType="application/vnd.openxmlformats-officedocument.drawingml.chart+xml"/>
  <Override PartName="/xl/sharedStrings.xml" ContentType="application/vnd.openxmlformats-officedocument.spreadsheetml.sharedStrings+xml"/>
  <Override PartName="/xl/charts/chart23.xml" ContentType="application/vnd.openxmlformats-officedocument.drawingml.chart+xml"/>
  <Override PartName="/xl/charts/chart52.xml" ContentType="application/vnd.openxmlformats-officedocument.drawingml.chart+xml"/>
  <Override PartName="/xl/charts/chart70.xml" ContentType="application/vnd.openxmlformats-officedocument.drawingml.chart+xml"/>
  <Override PartName="/xl/charts/chart101.xml" ContentType="application/vnd.openxmlformats-officedocument.drawingml.chart+xml"/>
  <Override PartName="/xl/charts/chart130.xml" ContentType="application/vnd.openxmlformats-officedocument.drawingml.chart+xml"/>
  <Override PartName="/xl/worksheets/sheet18.xml" ContentType="application/vnd.openxmlformats-officedocument.spreadsheetml.workshee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30.xml" ContentType="application/vnd.openxmlformats-officedocument.drawingml.chart+xml"/>
  <Override PartName="/xl/charts/chart41.xml" ContentType="application/vnd.openxmlformats-officedocument.drawingml.char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charts/chart79.xml" ContentType="application/vnd.openxmlformats-officedocument.drawingml.chart+xml"/>
  <Override PartName="/xl/charts/chart97.xml" ContentType="application/vnd.openxmlformats-officedocument.drawingml.chart+xml"/>
  <Override PartName="/xl/drawings/drawing18.xml" ContentType="application/vnd.openxmlformats-officedocument.drawing+xml"/>
  <Override PartName="/xl/charts/chart128.xml" ContentType="application/vnd.openxmlformats-officedocument.drawingml.char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39.xml" ContentType="application/vnd.openxmlformats-officedocument.drawingml.chart+xml"/>
  <Override PartName="/xl/charts/chart57.xml" ContentType="application/vnd.openxmlformats-officedocument.drawingml.chart+xml"/>
  <Override PartName="/xl/charts/chart68.xml" ContentType="application/vnd.openxmlformats-officedocument.drawingml.chart+xml"/>
  <Override PartName="/xl/charts/chart86.xml" ContentType="application/vnd.openxmlformats-officedocument.drawingml.chart+xml"/>
  <Override PartName="/xl/charts/chart117.xml" ContentType="application/vnd.openxmlformats-officedocument.drawingml.chart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charts/chart28.xml" ContentType="application/vnd.openxmlformats-officedocument.drawingml.chart+xml"/>
  <Override PartName="/xl/charts/chart46.xml" ContentType="application/vnd.openxmlformats-officedocument.drawingml.chart+xml"/>
  <Override PartName="/xl/charts/chart75.xml" ContentType="application/vnd.openxmlformats-officedocument.drawingml.chart+xml"/>
  <Override PartName="/xl/charts/chart93.xml" ContentType="application/vnd.openxmlformats-officedocument.drawingml.chart+xml"/>
  <Override PartName="/xl/drawings/drawing14.xml" ContentType="application/vnd.openxmlformats-officedocument.drawing+xml"/>
  <Override PartName="/xl/charts/chart106.xml" ContentType="application/vnd.openxmlformats-officedocument.drawingml.chart+xml"/>
  <Override PartName="/xl/charts/chart124.xml" ContentType="application/vnd.openxmlformats-officedocument.drawingml.chart+xml"/>
  <Override PartName="/xl/charts/chart17.xml" ContentType="application/vnd.openxmlformats-officedocument.drawingml.chart+xml"/>
  <Override PartName="/xl/charts/chart35.xml" ContentType="application/vnd.openxmlformats-officedocument.drawingml.chart+xml"/>
  <Override PartName="/xl/charts/chart53.xml" ContentType="application/vnd.openxmlformats-officedocument.drawingml.chart+xml"/>
  <Override PartName="/xl/charts/chart64.xml" ContentType="application/vnd.openxmlformats-officedocument.drawingml.chart+xml"/>
  <Override PartName="/xl/charts/chart82.xml" ContentType="application/vnd.openxmlformats-officedocument.drawingml.chart+xml"/>
  <Override PartName="/xl/charts/chart113.xml" ContentType="application/vnd.openxmlformats-officedocument.drawingml.chart+xml"/>
  <Override PartName="/xl/charts/chart131.xml" ContentType="application/vnd.openxmlformats-officedocument.drawingml.chart+xml"/>
  <Override PartName="/xl/calcChain.xml" ContentType="application/vnd.openxmlformats-officedocument.spreadsheetml.calcChain+xml"/>
  <Override PartName="/xl/charts/chart13.xml" ContentType="application/vnd.openxmlformats-officedocument.drawingml.chart+xml"/>
  <Override PartName="/xl/charts/chart24.xml" ContentType="application/vnd.openxmlformats-officedocument.drawingml.chart+xml"/>
  <Override PartName="/xl/charts/chart42.xml" ContentType="application/vnd.openxmlformats-officedocument.drawingml.chart+xml"/>
  <Override PartName="/xl/drawings/drawing10.xml" ContentType="application/vnd.openxmlformats-officedocument.drawing+xml"/>
  <Override PartName="/xl/charts/chart71.xml" ContentType="application/vnd.openxmlformats-officedocument.drawingml.chart+xml"/>
  <Override PartName="/xl/charts/chart102.xml" ContentType="application/vnd.openxmlformats-officedocument.drawingml.chart+xml"/>
  <Override PartName="/xl/charts/chart120.xml" ContentType="application/vnd.openxmlformats-officedocument.drawingml.chart+xml"/>
  <Override PartName="/xl/charts/chart31.xml" ContentType="application/vnd.openxmlformats-officedocument.drawingml.chart+xml"/>
  <Override PartName="/xl/charts/chart60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69.xml" ContentType="application/vnd.openxmlformats-officedocument.drawingml.chart+xml"/>
  <Override PartName="/xl/charts/chart98.xml" ContentType="application/vnd.openxmlformats-officedocument.drawingml.chart+xml"/>
  <Override PartName="/xl/charts/chart118.xml" ContentType="application/vnd.openxmlformats-officedocument.drawingml.chart+xml"/>
  <Override PartName="/xl/charts/chart129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charts/chart29.xml" ContentType="application/vnd.openxmlformats-officedocument.drawingml.chart+xml"/>
  <Override PartName="/xl/charts/chart58.xml" ContentType="application/vnd.openxmlformats-officedocument.drawingml.chart+xml"/>
  <Override PartName="/xl/charts/chart76.xml" ContentType="application/vnd.openxmlformats-officedocument.drawingml.chart+xml"/>
  <Override PartName="/xl/charts/chart87.xml" ContentType="application/vnd.openxmlformats-officedocument.drawingml.chart+xml"/>
  <Override PartName="/xl/drawings/drawing15.xml" ContentType="application/vnd.openxmlformats-officedocument.drawing+xml"/>
  <Override PartName="/xl/charts/chart107.xml" ContentType="application/vnd.openxmlformats-officedocument.drawingml.char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charts/chart18.xml" ContentType="application/vnd.openxmlformats-officedocument.drawingml.chart+xml"/>
  <Override PartName="/xl/charts/chart36.xml" ContentType="application/vnd.openxmlformats-officedocument.drawingml.chart+xml"/>
  <Override PartName="/xl/charts/chart47.xml" ContentType="application/vnd.openxmlformats-officedocument.drawingml.chart+xml"/>
  <Override PartName="/xl/charts/chart65.xml" ContentType="application/vnd.openxmlformats-officedocument.drawingml.chart+xml"/>
  <Override PartName="/xl/charts/chart83.xml" ContentType="application/vnd.openxmlformats-officedocument.drawingml.chart+xml"/>
  <Override PartName="/xl/charts/chart94.xml" ContentType="application/vnd.openxmlformats-officedocument.drawingml.chart+xml"/>
  <Override PartName="/xl/charts/chart114.xml" ContentType="application/vnd.openxmlformats-officedocument.drawingml.chart+xml"/>
  <Override PartName="/xl/charts/chart125.xml" ContentType="application/vnd.openxmlformats-officedocument.drawingml.chart+xml"/>
  <Override PartName="/xl/worksheets/sheet1.xml" ContentType="application/vnd.openxmlformats-officedocument.spreadsheetml.worksheet+xml"/>
  <Override PartName="/xl/charts/chart25.xml" ContentType="application/vnd.openxmlformats-officedocument.drawingml.chart+xml"/>
  <Override PartName="/xl/charts/chart54.xml" ContentType="application/vnd.openxmlformats-officedocument.drawingml.chart+xml"/>
  <Override PartName="/xl/drawings/drawing11.xml" ContentType="application/vnd.openxmlformats-officedocument.drawing+xml"/>
  <Override PartName="/xl/charts/chart72.xml" ContentType="application/vnd.openxmlformats-officedocument.drawingml.chart+xml"/>
  <Override PartName="/xl/charts/chart103.xml" ContentType="application/vnd.openxmlformats-officedocument.drawingml.chart+xml"/>
  <Override PartName="/xl/charts/chart132.xml" ContentType="application/vnd.openxmlformats-officedocument.drawingml.chart+xml"/>
  <Override PartName="/xl/externalLinks/externalLink10.xml" ContentType="application/vnd.openxmlformats-officedocument.spreadsheetml.externalLink+xml"/>
  <Override PartName="/xl/charts/chart14.xml" ContentType="application/vnd.openxmlformats-officedocument.drawingml.chart+xml"/>
  <Override PartName="/xl/charts/chart32.xml" ContentType="application/vnd.openxmlformats-officedocument.drawingml.chart+xml"/>
  <Override PartName="/xl/charts/chart43.xml" ContentType="application/vnd.openxmlformats-officedocument.drawingml.chart+xml"/>
  <Override PartName="/xl/charts/chart61.xml" ContentType="application/vnd.openxmlformats-officedocument.drawingml.chart+xml"/>
  <Override PartName="/xl/charts/chart90.xml" ContentType="application/vnd.openxmlformats-officedocument.drawingml.chart+xml"/>
  <Override PartName="/xl/charts/chart110.xml" ContentType="application/vnd.openxmlformats-officedocument.drawingml.chart+xml"/>
  <Override PartName="/xl/charts/chart121.xml" ContentType="application/vnd.openxmlformats-officedocument.drawingml.chart+xml"/>
  <Override PartName="/xl/charts/chart21.xml" ContentType="application/vnd.openxmlformats-officedocument.drawingml.chart+xml"/>
  <Override PartName="/xl/charts/chart50.xml" ContentType="application/vnd.openxmlformats-officedocument.drawingml.chart+xml"/>
  <Override PartName="/xl/worksheets/sheet16.xml" ContentType="application/vnd.openxmlformats-officedocument.spreadsheetml.workshee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externalLinks/externalLink8.xml" ContentType="application/vnd.openxmlformats-officedocument.spreadsheetml.externalLink+xml"/>
  <Override PartName="/xl/charts/chart99.xml" ContentType="application/vnd.openxmlformats-officedocument.drawingml.chart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59.xml" ContentType="application/vnd.openxmlformats-officedocument.drawingml.chart+xml"/>
  <Override PartName="/xl/charts/chart88.xml" ContentType="application/vnd.openxmlformats-officedocument.drawingml.chart+xml"/>
  <Override PartName="/xl/charts/chart119.xml" ContentType="application/vnd.openxmlformats-officedocument.drawingml.chart+xml"/>
  <Override PartName="/xl/externalLinks/externalLink4.xml" ContentType="application/vnd.openxmlformats-officedocument.spreadsheetml.externalLink+xml"/>
  <Override PartName="/xl/charts/chart48.xml" ContentType="application/vnd.openxmlformats-officedocument.drawingml.chart+xml"/>
  <Override PartName="/xl/charts/chart77.xml" ContentType="application/vnd.openxmlformats-officedocument.drawingml.chart+xml"/>
  <Override PartName="/xl/charts/chart95.xml" ContentType="application/vnd.openxmlformats-officedocument.drawingml.chart+xml"/>
  <Override PartName="/xl/charts/chart108.xml" ContentType="application/vnd.openxmlformats-officedocument.drawingml.chart+xml"/>
  <Override PartName="/xl/drawings/drawing16.xml" ContentType="application/vnd.openxmlformats-officedocument.drawing+xml"/>
  <Override PartName="/xl/charts/chart126.xml" ContentType="application/vnd.openxmlformats-officedocument.drawingml.char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9.xml" ContentType="application/vnd.openxmlformats-officedocument.drawingml.chart+xml"/>
  <Override PartName="/xl/charts/chart37.xml" ContentType="application/vnd.openxmlformats-officedocument.drawingml.chart+xml"/>
  <Override PartName="/xl/charts/chart55.xml" ContentType="application/vnd.openxmlformats-officedocument.drawingml.chart+xml"/>
  <Override PartName="/xl/charts/chart66.xml" ContentType="application/vnd.openxmlformats-officedocument.drawingml.chart+xml"/>
  <Override PartName="/xl/charts/chart84.xml" ContentType="application/vnd.openxmlformats-officedocument.drawingml.chart+xml"/>
  <Override PartName="/xl/charts/chart115.xml" ContentType="application/vnd.openxmlformats-officedocument.drawingml.chart+xml"/>
  <Override PartName="/xl/charts/chart133.xml" ContentType="application/vnd.openxmlformats-officedocument.drawingml.chart+xml"/>
  <Override PartName="/xl/externalLinks/externalLink11.xml" ContentType="application/vnd.openxmlformats-officedocument.spreadsheetml.externalLink+xml"/>
  <Override PartName="/xl/charts/chart26.xml" ContentType="application/vnd.openxmlformats-officedocument.drawingml.chart+xml"/>
  <Override PartName="/xl/charts/chart44.xml" ContentType="application/vnd.openxmlformats-officedocument.drawingml.chart+xml"/>
  <Override PartName="/xl/charts/chart73.xml" ContentType="application/vnd.openxmlformats-officedocument.drawingml.chart+xml"/>
  <Override PartName="/xl/drawings/drawing12.xml" ContentType="application/vnd.openxmlformats-officedocument.drawing+xml"/>
  <Override PartName="/xl/charts/chart91.xml" ContentType="application/vnd.openxmlformats-officedocument.drawingml.chart+xml"/>
  <Override PartName="/xl/charts/chart104.xml" ContentType="application/vnd.openxmlformats-officedocument.drawingml.chart+xml"/>
  <Override PartName="/xl/charts/chart122.xml" ContentType="application/vnd.openxmlformats-officedocument.drawingml.chart+xml"/>
  <Override PartName="/xl/charts/chart15.xml" ContentType="application/vnd.openxmlformats-officedocument.drawingml.chart+xml"/>
  <Override PartName="/xl/charts/chart33.xml" ContentType="application/vnd.openxmlformats-officedocument.drawingml.chart+xml"/>
  <Override PartName="/xl/charts/chart51.xml" ContentType="application/vnd.openxmlformats-officedocument.drawingml.chart+xml"/>
  <Override PartName="/xl/charts/chart62.xml" ContentType="application/vnd.openxmlformats-officedocument.drawingml.chart+xml"/>
  <Override PartName="/xl/charts/chart80.xml" ContentType="application/vnd.openxmlformats-officedocument.drawingml.chart+xml"/>
  <Override PartName="/xl/charts/chart111.xml" ContentType="application/vnd.openxmlformats-officedocument.drawingml.chart+xml"/>
  <Override PartName="/xl/worksheets/sheet17.xml" ContentType="application/vnd.openxmlformats-officedocument.spreadsheetml.workshee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40.xml" ContentType="application/vnd.openxmlformats-officedocument.drawingml.chart+xml"/>
  <Override PartName="/xl/charts/chart100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5270" windowHeight="7455"/>
  </bookViews>
  <sheets>
    <sheet name="Início" sheetId="7" r:id="rId1"/>
    <sheet name="Evolução" sheetId="2" r:id="rId2"/>
    <sheet name="Distribuição vendedor" sheetId="3" r:id="rId3"/>
    <sheet name="Adelar" sheetId="6" r:id="rId4"/>
    <sheet name="Assis" sheetId="15" r:id="rId5"/>
    <sheet name="Claiton" sheetId="17" r:id="rId6"/>
    <sheet name="Cleiton" sheetId="19" r:id="rId7"/>
    <sheet name="Diego" sheetId="18" r:id="rId8"/>
    <sheet name="Evandro" sheetId="16" r:id="rId9"/>
    <sheet name="Everaldy" sheetId="8" r:id="rId10"/>
    <sheet name="Ivo" sheetId="9" r:id="rId11"/>
    <sheet name="Jânio" sheetId="14" r:id="rId12"/>
    <sheet name="Junior" sheetId="13" r:id="rId13"/>
    <sheet name="Lúcio" sheetId="21" r:id="rId14"/>
    <sheet name="Nelson" sheetId="12" r:id="rId15"/>
    <sheet name="Valdir" sheetId="10" r:id="rId16"/>
    <sheet name="Vanderley" sheetId="20" r:id="rId17"/>
    <sheet name="Talita" sheetId="11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ind.vendas">Evolução!$A$35:$A$41</definedName>
    <definedName name="Mês">Evolução!$B$34:$N$34</definedName>
  </definedNames>
  <calcPr calcId="125725"/>
</workbook>
</file>

<file path=xl/calcChain.xml><?xml version="1.0" encoding="utf-8"?>
<calcChain xmlns="http://schemas.openxmlformats.org/spreadsheetml/2006/main">
  <c r="B44" i="11"/>
  <c r="C44"/>
  <c r="D44"/>
  <c r="E44"/>
  <c r="F44"/>
  <c r="G44"/>
  <c r="H44"/>
  <c r="I44"/>
  <c r="E44" i="13"/>
  <c r="E44" i="14"/>
  <c r="E44" i="19"/>
  <c r="E44" i="8"/>
  <c r="E44" i="6"/>
  <c r="B41" i="2"/>
  <c r="B44" i="13"/>
  <c r="B44" i="15"/>
  <c r="B36" i="2"/>
  <c r="E44" i="10"/>
  <c r="E44" i="18"/>
  <c r="M44" i="6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5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7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9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8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6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8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9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4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3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21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2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0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20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M44" i="11"/>
  <c r="N44"/>
  <c r="O44"/>
  <c r="P44"/>
  <c r="Q44"/>
  <c r="R44"/>
  <c r="S44"/>
  <c r="T44"/>
  <c r="M45"/>
  <c r="N45"/>
  <c r="O45"/>
  <c r="P45"/>
  <c r="Q45"/>
  <c r="R45"/>
  <c r="S45"/>
  <c r="T45"/>
  <c r="M46"/>
  <c r="N46"/>
  <c r="O46"/>
  <c r="P46"/>
  <c r="Q46"/>
  <c r="R46"/>
  <c r="S46"/>
  <c r="T46"/>
  <c r="L46"/>
  <c r="L45"/>
  <c r="L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C44" i="20"/>
  <c r="D44"/>
  <c r="E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0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2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21"/>
  <c r="D44"/>
  <c r="E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3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C44" i="14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9"/>
  <c r="D44"/>
  <c r="E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8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6"/>
  <c r="D44"/>
  <c r="E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8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9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7"/>
  <c r="D44"/>
  <c r="E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B44"/>
  <c r="C44" i="15"/>
  <c r="D44"/>
  <c r="F44"/>
  <c r="G44"/>
  <c r="H44"/>
  <c r="I44"/>
  <c r="C4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B56"/>
  <c r="B55"/>
  <c r="B54"/>
  <c r="B53"/>
  <c r="B52"/>
  <c r="B51"/>
  <c r="B50"/>
  <c r="B49"/>
  <c r="B48"/>
  <c r="B47"/>
  <c r="B46"/>
  <c r="C46" i="6"/>
  <c r="D46"/>
  <c r="E46"/>
  <c r="F46"/>
  <c r="G46"/>
  <c r="H46"/>
  <c r="I46"/>
  <c r="C47"/>
  <c r="D47"/>
  <c r="E47"/>
  <c r="F47"/>
  <c r="G47"/>
  <c r="H47"/>
  <c r="I47"/>
  <c r="C48"/>
  <c r="D48"/>
  <c r="E48"/>
  <c r="F48"/>
  <c r="G48"/>
  <c r="H48"/>
  <c r="I48"/>
  <c r="C49"/>
  <c r="D49"/>
  <c r="E49"/>
  <c r="F49"/>
  <c r="G49"/>
  <c r="H49"/>
  <c r="I49"/>
  <c r="C50"/>
  <c r="D50"/>
  <c r="E50"/>
  <c r="F50"/>
  <c r="G50"/>
  <c r="H50"/>
  <c r="I50"/>
  <c r="C51"/>
  <c r="D51"/>
  <c r="E51"/>
  <c r="F51"/>
  <c r="G51"/>
  <c r="H51"/>
  <c r="I51"/>
  <c r="C52"/>
  <c r="D52"/>
  <c r="E52"/>
  <c r="F52"/>
  <c r="G52"/>
  <c r="H52"/>
  <c r="I52"/>
  <c r="C53"/>
  <c r="D53"/>
  <c r="E53"/>
  <c r="F53"/>
  <c r="G53"/>
  <c r="H53"/>
  <c r="I53"/>
  <c r="C54"/>
  <c r="D54"/>
  <c r="E54"/>
  <c r="F54"/>
  <c r="G54"/>
  <c r="H54"/>
  <c r="I54"/>
  <c r="C55"/>
  <c r="D55"/>
  <c r="E55"/>
  <c r="F55"/>
  <c r="G55"/>
  <c r="H55"/>
  <c r="I55"/>
  <c r="C56"/>
  <c r="D56"/>
  <c r="E56"/>
  <c r="F56"/>
  <c r="G56"/>
  <c r="H56"/>
  <c r="I56"/>
  <c r="C44"/>
  <c r="D44"/>
  <c r="F44"/>
  <c r="G44"/>
  <c r="H44"/>
  <c r="I44"/>
  <c r="B56"/>
  <c r="B55"/>
  <c r="B54"/>
  <c r="B53"/>
  <c r="B52"/>
  <c r="B51"/>
  <c r="B50"/>
  <c r="B49"/>
  <c r="B48"/>
  <c r="B47"/>
  <c r="B46"/>
  <c r="B44"/>
  <c r="D36" i="2"/>
  <c r="E36"/>
  <c r="F36"/>
  <c r="G36"/>
  <c r="H36"/>
  <c r="I36"/>
  <c r="J36"/>
  <c r="K36"/>
  <c r="L36"/>
  <c r="M36"/>
  <c r="N36"/>
  <c r="B37"/>
  <c r="D37"/>
  <c r="E37"/>
  <c r="F37"/>
  <c r="G37"/>
  <c r="H37"/>
  <c r="I37"/>
  <c r="J37"/>
  <c r="K37"/>
  <c r="L37"/>
  <c r="M37"/>
  <c r="N37"/>
  <c r="D38"/>
  <c r="E38"/>
  <c r="F38"/>
  <c r="G38"/>
  <c r="H38"/>
  <c r="I38"/>
  <c r="J38"/>
  <c r="K38"/>
  <c r="L38"/>
  <c r="M38"/>
  <c r="N38"/>
  <c r="B39"/>
  <c r="D39"/>
  <c r="E39"/>
  <c r="F39"/>
  <c r="G39"/>
  <c r="H39"/>
  <c r="I39"/>
  <c r="J39"/>
  <c r="K39"/>
  <c r="L39"/>
  <c r="M39"/>
  <c r="N39"/>
  <c r="B40"/>
  <c r="D40"/>
  <c r="E40"/>
  <c r="F40"/>
  <c r="G40"/>
  <c r="H40"/>
  <c r="I40"/>
  <c r="J40"/>
  <c r="K40"/>
  <c r="L40"/>
  <c r="M40"/>
  <c r="N40"/>
  <c r="D41"/>
  <c r="E41"/>
  <c r="F41"/>
  <c r="G41"/>
  <c r="H41"/>
  <c r="I41"/>
  <c r="J41"/>
  <c r="K41"/>
  <c r="L41"/>
  <c r="M41"/>
  <c r="N41"/>
  <c r="B42"/>
  <c r="D42"/>
  <c r="E42"/>
  <c r="F42"/>
  <c r="G42"/>
  <c r="H42"/>
  <c r="I42"/>
  <c r="J42"/>
  <c r="K42"/>
  <c r="L42"/>
  <c r="M42"/>
  <c r="N42"/>
  <c r="N35"/>
  <c r="M35"/>
  <c r="L35"/>
  <c r="K35"/>
  <c r="J35"/>
  <c r="I35"/>
  <c r="H35"/>
  <c r="G35"/>
  <c r="F35"/>
  <c r="E35"/>
  <c r="D35"/>
  <c r="E44" i="12" l="1"/>
  <c r="B38" i="2"/>
  <c r="E44" i="15"/>
  <c r="B35" i="2"/>
  <c r="I45" i="20" l="1"/>
  <c r="I57" s="1"/>
  <c r="I68" i="3" s="1"/>
  <c r="H45" i="20"/>
  <c r="H57" s="1"/>
  <c r="H68" i="3" s="1"/>
  <c r="G45" i="20"/>
  <c r="G57" s="1"/>
  <c r="G68" i="3" s="1"/>
  <c r="I45" i="10"/>
  <c r="I57" s="1"/>
  <c r="I67" i="3" s="1"/>
  <c r="H45" i="10"/>
  <c r="H57" s="1"/>
  <c r="H67" i="3" s="1"/>
  <c r="G45" i="10"/>
  <c r="G57" s="1"/>
  <c r="G67" i="3" s="1"/>
  <c r="I45" i="12"/>
  <c r="I57" s="1"/>
  <c r="I66" i="3" s="1"/>
  <c r="H45" i="12"/>
  <c r="H57" s="1"/>
  <c r="H66" i="3" s="1"/>
  <c r="G45" i="12"/>
  <c r="G57" s="1"/>
  <c r="G66" i="3" s="1"/>
  <c r="D45" i="12"/>
  <c r="D57" s="1"/>
  <c r="D66" i="3" s="1"/>
  <c r="I45" i="21"/>
  <c r="I57" s="1"/>
  <c r="I65" i="3" s="1"/>
  <c r="G45" i="21"/>
  <c r="G57" s="1"/>
  <c r="G65" i="3" s="1"/>
  <c r="I45" i="13"/>
  <c r="I57" s="1"/>
  <c r="I64" i="3" s="1"/>
  <c r="H45" i="13"/>
  <c r="H57" s="1"/>
  <c r="H64" i="3" s="1"/>
  <c r="G45" i="13"/>
  <c r="G57" s="1"/>
  <c r="G64" i="3" s="1"/>
  <c r="I45" i="14"/>
  <c r="I57" s="1"/>
  <c r="I63" i="3" s="1"/>
  <c r="H45" i="14"/>
  <c r="H57" s="1"/>
  <c r="H63" i="3" s="1"/>
  <c r="I45" i="8"/>
  <c r="I57" s="1"/>
  <c r="I61" i="3" s="1"/>
  <c r="G45" i="8"/>
  <c r="G57" s="1"/>
  <c r="G61" i="3" s="1"/>
  <c r="I45" i="16"/>
  <c r="I57" s="1"/>
  <c r="I60" i="3" s="1"/>
  <c r="I45" i="18"/>
  <c r="I57" s="1"/>
  <c r="I59" i="3" s="1"/>
  <c r="H45" i="18"/>
  <c r="H57" s="1"/>
  <c r="H59" i="3" s="1"/>
  <c r="G45" i="18"/>
  <c r="G57" s="1"/>
  <c r="G59" i="3" s="1"/>
  <c r="D45" i="18"/>
  <c r="D57" s="1"/>
  <c r="D59" i="3" s="1"/>
  <c r="I45" i="19"/>
  <c r="I57" s="1"/>
  <c r="I58" i="3" s="1"/>
  <c r="H45" i="19"/>
  <c r="H57" s="1"/>
  <c r="H58" i="3" s="1"/>
  <c r="I45" i="17"/>
  <c r="I57" s="1"/>
  <c r="I57" i="3" s="1"/>
  <c r="I45" i="15"/>
  <c r="I57" s="1"/>
  <c r="I56" i="3" s="1"/>
  <c r="I45" i="6"/>
  <c r="I57" s="1"/>
  <c r="I55" i="3" s="1"/>
  <c r="H45" i="6"/>
  <c r="H57" s="1"/>
  <c r="H55" i="3" s="1"/>
  <c r="I45" i="11"/>
  <c r="I57" s="1"/>
  <c r="I69" i="3" s="1"/>
  <c r="I45" i="9"/>
  <c r="I57" s="1"/>
  <c r="I62" i="3" s="1"/>
  <c r="H45" i="9"/>
  <c r="H57" s="1"/>
  <c r="H62" i="3" s="1"/>
  <c r="G45" i="9"/>
  <c r="G57" s="1"/>
  <c r="G62" i="3" s="1"/>
  <c r="D45" i="9"/>
  <c r="D57" s="1"/>
  <c r="D62" i="3" s="1"/>
  <c r="H45" i="11"/>
  <c r="H57" s="1"/>
  <c r="H69" i="3" s="1"/>
  <c r="G45" i="11"/>
  <c r="G57" s="1"/>
  <c r="G69" i="3" s="1"/>
  <c r="D45" i="11"/>
  <c r="D57" s="1"/>
  <c r="D69" i="3" s="1"/>
  <c r="C45" i="11"/>
  <c r="C57" s="1"/>
  <c r="C69" i="3" s="1"/>
  <c r="C42" i="2" l="1"/>
  <c r="I70" i="3"/>
  <c r="O38" i="2"/>
  <c r="O42" l="1"/>
  <c r="P42"/>
  <c r="B45" i="11" l="1"/>
  <c r="B57" s="1"/>
  <c r="B69" i="3" s="1"/>
  <c r="B45" i="6"/>
  <c r="B57" s="1"/>
  <c r="B55" i="3" s="1"/>
  <c r="F45" i="20"/>
  <c r="F57" s="1"/>
  <c r="F68" i="3" s="1"/>
  <c r="D45" i="20"/>
  <c r="D57" s="1"/>
  <c r="D68" i="3" s="1"/>
  <c r="D45" i="10"/>
  <c r="D57" s="1"/>
  <c r="D67" i="3" s="1"/>
  <c r="H45" i="21"/>
  <c r="H57" s="1"/>
  <c r="H65" i="3" s="1"/>
  <c r="F45" i="21"/>
  <c r="F57" s="1"/>
  <c r="F65" i="3" s="1"/>
  <c r="D45" i="21"/>
  <c r="D57" s="1"/>
  <c r="D65" i="3" s="1"/>
  <c r="D45" i="13"/>
  <c r="D57" s="1"/>
  <c r="D64" i="3" s="1"/>
  <c r="G45" i="14"/>
  <c r="G57" s="1"/>
  <c r="G63" i="3" s="1"/>
  <c r="D45" i="14"/>
  <c r="D57" s="1"/>
  <c r="D63" i="3" s="1"/>
  <c r="H45" i="8"/>
  <c r="H57" s="1"/>
  <c r="H61" i="3" s="1"/>
  <c r="D45" i="8"/>
  <c r="D57" s="1"/>
  <c r="D61" i="3" s="1"/>
  <c r="H45" i="16"/>
  <c r="H57" s="1"/>
  <c r="H60" i="3" s="1"/>
  <c r="G45" i="16"/>
  <c r="G57" s="1"/>
  <c r="G60" i="3" s="1"/>
  <c r="D45" i="16"/>
  <c r="D57" s="1"/>
  <c r="D60" i="3" s="1"/>
  <c r="G45" i="19"/>
  <c r="G57" s="1"/>
  <c r="G58" i="3" s="1"/>
  <c r="D45" i="19"/>
  <c r="D57" s="1"/>
  <c r="D58" i="3" s="1"/>
  <c r="H45" i="17"/>
  <c r="H57" s="1"/>
  <c r="H57" i="3" s="1"/>
  <c r="G45" i="17"/>
  <c r="G57" s="1"/>
  <c r="G57" i="3" s="1"/>
  <c r="D45" i="17"/>
  <c r="D57" s="1"/>
  <c r="D57" i="3" s="1"/>
  <c r="H45" i="15"/>
  <c r="H57" s="1"/>
  <c r="H56" i="3" s="1"/>
  <c r="G45" i="15"/>
  <c r="G57" s="1"/>
  <c r="G56" i="3" s="1"/>
  <c r="D45" i="15"/>
  <c r="D57" s="1"/>
  <c r="D56" i="3" s="1"/>
  <c r="G45" i="6"/>
  <c r="G57" s="1"/>
  <c r="G55" i="3" s="1"/>
  <c r="D45" i="6"/>
  <c r="D57" s="1"/>
  <c r="D55" i="3" s="1"/>
  <c r="F45" i="10"/>
  <c r="F57" s="1"/>
  <c r="F67" i="3" s="1"/>
  <c r="F45" i="12"/>
  <c r="F57" s="1"/>
  <c r="F66" i="3" s="1"/>
  <c r="F45" i="13"/>
  <c r="F57" s="1"/>
  <c r="F64" i="3" s="1"/>
  <c r="F45" i="14"/>
  <c r="F57" s="1"/>
  <c r="F63" i="3" s="1"/>
  <c r="F45" i="9"/>
  <c r="F57" s="1"/>
  <c r="F62" i="3" s="1"/>
  <c r="F45" i="8"/>
  <c r="F57" s="1"/>
  <c r="F61" i="3" s="1"/>
  <c r="F45" i="16"/>
  <c r="F57" s="1"/>
  <c r="F60" i="3" s="1"/>
  <c r="F45" i="18"/>
  <c r="F57" s="1"/>
  <c r="F59" i="3" s="1"/>
  <c r="F45" i="19"/>
  <c r="F57" s="1"/>
  <c r="F58" i="3" s="1"/>
  <c r="F45" i="17"/>
  <c r="F57" s="1"/>
  <c r="F57" i="3" s="1"/>
  <c r="F45" i="15"/>
  <c r="F57" s="1"/>
  <c r="F56" i="3" s="1"/>
  <c r="F45" i="6"/>
  <c r="F57" s="1"/>
  <c r="F55" i="3" s="1"/>
  <c r="C45" i="9"/>
  <c r="C57" s="1"/>
  <c r="C62" i="3" s="1"/>
  <c r="F45" i="11"/>
  <c r="F57" s="1"/>
  <c r="F69" i="3" s="1"/>
  <c r="B45" i="18"/>
  <c r="B57" s="1"/>
  <c r="B59" i="3" s="1"/>
  <c r="B45" i="20"/>
  <c r="B57" s="1"/>
  <c r="B68" i="3" s="1"/>
  <c r="B45" i="10"/>
  <c r="B57" s="1"/>
  <c r="B67" i="3" s="1"/>
  <c r="B45" i="12"/>
  <c r="B57" s="1"/>
  <c r="B66" i="3" s="1"/>
  <c r="B45" i="21"/>
  <c r="B57" s="1"/>
  <c r="B65" i="3" s="1"/>
  <c r="B45" i="13"/>
  <c r="B57" s="1"/>
  <c r="B64" i="3" s="1"/>
  <c r="B45" i="14"/>
  <c r="B57" s="1"/>
  <c r="B63" i="3" s="1"/>
  <c r="B45" i="9"/>
  <c r="B57" s="1"/>
  <c r="B62" i="3" s="1"/>
  <c r="B45" i="8"/>
  <c r="B57" s="1"/>
  <c r="B61" i="3" s="1"/>
  <c r="B45" i="16"/>
  <c r="B57" s="1"/>
  <c r="B60" i="3" s="1"/>
  <c r="B45" i="19"/>
  <c r="B57" s="1"/>
  <c r="B58" i="3" s="1"/>
  <c r="B45" i="17"/>
  <c r="B57" s="1"/>
  <c r="B57" i="3" s="1"/>
  <c r="B45" i="15"/>
  <c r="B57" s="1"/>
  <c r="B56" i="3" s="1"/>
  <c r="C45" i="18"/>
  <c r="C57" s="1"/>
  <c r="C59" i="3" s="1"/>
  <c r="C45" i="6"/>
  <c r="C57" s="1"/>
  <c r="C55" i="3" s="1"/>
  <c r="C45" i="8"/>
  <c r="C57" s="1"/>
  <c r="C61" i="3" s="1"/>
  <c r="C45" i="21"/>
  <c r="C57" s="1"/>
  <c r="C65" i="3" s="1"/>
  <c r="C45" i="12"/>
  <c r="C57" s="1"/>
  <c r="C66" i="3" s="1"/>
  <c r="C45" i="19"/>
  <c r="C57" s="1"/>
  <c r="C58" i="3" s="1"/>
  <c r="C45" i="17"/>
  <c r="C57" s="1"/>
  <c r="C57" i="3" s="1"/>
  <c r="C45" i="20"/>
  <c r="C57" s="1"/>
  <c r="C68" i="3" s="1"/>
  <c r="C45" i="15"/>
  <c r="C57" s="1"/>
  <c r="C56" i="3" s="1"/>
  <c r="C45" i="13"/>
  <c r="C57" s="1"/>
  <c r="C64" i="3" s="1"/>
  <c r="C45" i="16"/>
  <c r="C57" s="1"/>
  <c r="C60" i="3" s="1"/>
  <c r="C45" i="10"/>
  <c r="C57" s="1"/>
  <c r="C67" i="3" s="1"/>
  <c r="C45" i="14"/>
  <c r="C57" s="1"/>
  <c r="C63" i="3" s="1"/>
  <c r="E45" i="18"/>
  <c r="E57" s="1"/>
  <c r="E59" i="3" s="1"/>
  <c r="E45" i="15"/>
  <c r="E57" s="1"/>
  <c r="E56" i="3" s="1"/>
  <c r="E45" i="20"/>
  <c r="E57" s="1"/>
  <c r="E68" i="3" s="1"/>
  <c r="E45" i="13"/>
  <c r="E57" s="1"/>
  <c r="E64" i="3" s="1"/>
  <c r="E45" i="11"/>
  <c r="E57" s="1"/>
  <c r="E69" i="3" s="1"/>
  <c r="E45" i="9"/>
  <c r="E57" s="1"/>
  <c r="E62" i="3" s="1"/>
  <c r="C37" i="2"/>
  <c r="C41"/>
  <c r="E45" i="8"/>
  <c r="E57" s="1"/>
  <c r="E61" i="3" s="1"/>
  <c r="E45" i="12"/>
  <c r="E57" s="1"/>
  <c r="E66" i="3" s="1"/>
  <c r="E45" i="6" l="1"/>
  <c r="E57" s="1"/>
  <c r="E55" i="3" s="1"/>
  <c r="E45" i="10"/>
  <c r="E57" s="1"/>
  <c r="E67" i="3" s="1"/>
  <c r="E45" i="21"/>
  <c r="E57" s="1"/>
  <c r="E65" i="3" s="1"/>
  <c r="E45" i="19"/>
  <c r="E57" s="1"/>
  <c r="E58" i="3" s="1"/>
  <c r="E45" i="16"/>
  <c r="E57" s="1"/>
  <c r="E60" i="3" s="1"/>
  <c r="E45" i="17"/>
  <c r="E57" s="1"/>
  <c r="E57" i="3" s="1"/>
  <c r="C39" i="2"/>
  <c r="O39" s="1"/>
  <c r="E45" i="14"/>
  <c r="E57" s="1"/>
  <c r="E63" i="3" s="1"/>
  <c r="F70"/>
  <c r="B70"/>
  <c r="P39" i="2"/>
  <c r="C35"/>
  <c r="O35" s="1"/>
  <c r="C40"/>
  <c r="P40" s="1"/>
  <c r="G70" i="3"/>
  <c r="O40" i="2"/>
  <c r="D70" i="3"/>
  <c r="O37" i="2"/>
  <c r="P37"/>
  <c r="H70" i="3"/>
  <c r="O41" i="2"/>
  <c r="P41"/>
  <c r="C36"/>
  <c r="O36" s="1"/>
  <c r="C70" i="3"/>
  <c r="P36" i="2"/>
  <c r="P35"/>
  <c r="E70" i="3" l="1"/>
  <c r="C38" i="2"/>
  <c r="P38" s="1"/>
</calcChain>
</file>

<file path=xl/sharedStrings.xml><?xml version="1.0" encoding="utf-8"?>
<sst xmlns="http://schemas.openxmlformats.org/spreadsheetml/2006/main" count="574" uniqueCount="52">
  <si>
    <t>Nr de pedidos colocados fora do tempo</t>
  </si>
  <si>
    <t>Valor mensal das vendas</t>
  </si>
  <si>
    <t>12.09</t>
  </si>
  <si>
    <t>01.10</t>
  </si>
  <si>
    <t>02.10</t>
  </si>
  <si>
    <t>03.10</t>
  </si>
  <si>
    <t>04.10</t>
  </si>
  <si>
    <t>05.10</t>
  </si>
  <si>
    <t>06.10</t>
  </si>
  <si>
    <t>07.10</t>
  </si>
  <si>
    <t>08.10</t>
  </si>
  <si>
    <t>09.10</t>
  </si>
  <si>
    <t>10.10</t>
  </si>
  <si>
    <t>11.10</t>
  </si>
  <si>
    <t>12.10</t>
  </si>
  <si>
    <t>Total</t>
  </si>
  <si>
    <t>Média</t>
  </si>
  <si>
    <t>Adelar</t>
  </si>
  <si>
    <t>Assis</t>
  </si>
  <si>
    <t>Claiton</t>
  </si>
  <si>
    <t>Cleiton</t>
  </si>
  <si>
    <t>Diego</t>
  </si>
  <si>
    <t>Evandro</t>
  </si>
  <si>
    <t>Everaldy</t>
  </si>
  <si>
    <t>Ivo</t>
  </si>
  <si>
    <t>Jânio</t>
  </si>
  <si>
    <t>Junior</t>
  </si>
  <si>
    <t>Lúcio</t>
  </si>
  <si>
    <t>Nelson</t>
  </si>
  <si>
    <t>Valdir</t>
  </si>
  <si>
    <t>Vanderley</t>
  </si>
  <si>
    <t>Relatórios</t>
  </si>
  <si>
    <t>Sistema de Gestão de Desempenho</t>
  </si>
  <si>
    <t>Clientes Novos e reativados</t>
  </si>
  <si>
    <t>Nr de clientes ativados no Serasa</t>
  </si>
  <si>
    <t>Carga que volta por pedido errado de vendedor</t>
  </si>
  <si>
    <t>Nr de Cheques errados</t>
  </si>
  <si>
    <t>Talita</t>
  </si>
  <si>
    <t>Vendas por entregas</t>
  </si>
  <si>
    <t>Nr de entregas</t>
  </si>
  <si>
    <t>Gerencia bem as atividades – cumpre seu prazo de entrega, é sempre preciso no que faz e planeja metas.</t>
  </si>
  <si>
    <t>Assume as consequencias de seus atos (erros ou acertos), aceitando e reconhecendo suas falhas.</t>
  </si>
  <si>
    <t xml:space="preserve"> É claro na transmissão de informações.</t>
  </si>
  <si>
    <t xml:space="preserve"> Disponibilidade de ouvir e, possivelmente, aceitar opiniões diversas.</t>
  </si>
  <si>
    <t>Compreende a forma como o seu trabalho impata o trabalho dos outros.</t>
  </si>
  <si>
    <t>Encoraja as pessoas a fazerem o seu melhor, incentiva e transmite segurança.</t>
  </si>
  <si>
    <t>Compreende e se sensibiliza com os sentimentos e necessidades dos outros.</t>
  </si>
  <si>
    <r>
      <rPr>
        <i/>
        <sz val="7"/>
        <color theme="0"/>
        <rFont val="Times New Roman"/>
        <family val="1"/>
      </rPr>
      <t xml:space="preserve"> </t>
    </r>
    <r>
      <rPr>
        <sz val="7"/>
        <color theme="0"/>
        <rFont val="Calibri"/>
        <family val="2"/>
        <scheme val="minor"/>
      </rPr>
      <t>Trata as pessoas com respeito.</t>
    </r>
  </si>
  <si>
    <t>É pessoalmente comprometido com a Difrisul.</t>
  </si>
  <si>
    <t>Jan</t>
  </si>
  <si>
    <t>Julho</t>
  </si>
  <si>
    <t>Nov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</si>
</sst>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Tahoma"/>
      <family val="2"/>
    </font>
    <font>
      <b/>
      <sz val="11"/>
      <color rgb="FFC00000"/>
      <name val="Tahoma"/>
      <family val="2"/>
    </font>
    <font>
      <b/>
      <sz val="9"/>
      <color theme="1"/>
      <name val="Tahoma"/>
      <family val="2"/>
    </font>
    <font>
      <b/>
      <sz val="28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C00000"/>
      <name val="Tahoma"/>
      <family val="2"/>
    </font>
    <font>
      <b/>
      <sz val="20"/>
      <color rgb="FFC00000"/>
      <name val="Tahoma"/>
      <family val="2"/>
    </font>
    <font>
      <u/>
      <sz val="11"/>
      <color theme="10"/>
      <name val="Calibri"/>
      <family val="2"/>
    </font>
    <font>
      <sz val="7"/>
      <color theme="0"/>
      <name val="Calibri"/>
      <family val="2"/>
      <scheme val="minor"/>
    </font>
    <font>
      <i/>
      <sz val="7"/>
      <color theme="0"/>
      <name val="Calibri"/>
      <family val="2"/>
      <scheme val="minor"/>
    </font>
    <font>
      <i/>
      <sz val="7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rgb="FFC00000"/>
      </left>
      <right/>
      <top/>
      <bottom/>
      <diagonal/>
    </border>
    <border>
      <left style="thick">
        <color theme="5" tint="0.79998168889431442"/>
      </left>
      <right style="thick">
        <color theme="5" tint="0.79998168889431442"/>
      </right>
      <top style="thick">
        <color theme="5" tint="0.79998168889431442"/>
      </top>
      <bottom style="thick">
        <color theme="5" tint="0.79998168889431442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0" fillId="2" borderId="0" xfId="0" applyFill="1"/>
    <xf numFmtId="0" fontId="2" fillId="3" borderId="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center" vertical="center" wrapText="1"/>
    </xf>
    <xf numFmtId="0" fontId="0" fillId="4" borderId="0" xfId="0" applyFill="1"/>
    <xf numFmtId="0" fontId="0" fillId="3" borderId="0" xfId="0" applyFill="1"/>
    <xf numFmtId="0" fontId="7" fillId="3" borderId="0" xfId="0" applyFont="1" applyFill="1" applyAlignment="1"/>
    <xf numFmtId="0" fontId="0" fillId="3" borderId="0" xfId="0" applyFill="1" applyBorder="1"/>
    <xf numFmtId="0" fontId="0" fillId="2" borderId="0" xfId="0" applyFill="1" applyBorder="1"/>
    <xf numFmtId="0" fontId="9" fillId="2" borderId="0" xfId="1" applyFill="1" applyBorder="1" applyAlignment="1" applyProtection="1">
      <alignment horizontal="center" wrapText="1"/>
    </xf>
    <xf numFmtId="0" fontId="6" fillId="2" borderId="0" xfId="0" applyFont="1" applyFill="1" applyBorder="1" applyAlignment="1">
      <alignment horizontal="center" wrapText="1"/>
    </xf>
    <xf numFmtId="1" fontId="0" fillId="2" borderId="0" xfId="0" applyNumberFormat="1" applyFill="1"/>
    <xf numFmtId="0" fontId="1" fillId="4" borderId="0" xfId="0" applyFont="1" applyFill="1" applyBorder="1" applyAlignment="1">
      <alignment horizontal="right"/>
    </xf>
    <xf numFmtId="0" fontId="10" fillId="5" borderId="0" xfId="0" applyFont="1" applyFill="1" applyAlignment="1">
      <alignment horizontal="center" vertical="center" wrapText="1"/>
    </xf>
    <xf numFmtId="0" fontId="11" fillId="5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right"/>
    </xf>
    <xf numFmtId="0" fontId="0" fillId="6" borderId="2" xfId="0" applyFill="1" applyBorder="1"/>
    <xf numFmtId="0" fontId="7" fillId="3" borderId="0" xfId="0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5" fillId="2" borderId="0" xfId="0" applyFont="1" applyFill="1" applyAlignment="1">
      <alignment horizontal="center"/>
    </xf>
  </cellXfs>
  <cellStyles count="2">
    <cellStyle name="Hiperligação" xfId="1" builtinId="8"/>
    <cellStyle name="Normal" xfId="0" builtinId="0"/>
  </cellStyles>
  <dxfs count="0"/>
  <tableStyles count="0" defaultTableStyle="TableStyleMedium9" defaultPivotStyle="PivotStyleLight16"/>
  <colors>
    <mruColors>
      <color rgb="FFCD1805"/>
      <color rgb="FFF11B5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externalLink" Target="externalLinks/externalLink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32" Type="http://schemas.openxmlformats.org/officeDocument/2006/relationships/externalLink" Target="externalLinks/externalLink1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externalLink" Target="externalLinks/externalLink10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31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externalLink" Target="externalLinks/externalLink9.xml"/><Relationship Id="rId30" Type="http://schemas.openxmlformats.org/officeDocument/2006/relationships/externalLink" Target="externalLinks/externalLink12.xml"/><Relationship Id="rId35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>
                <a:solidFill>
                  <a:srgbClr val="92D050"/>
                </a:solidFill>
              </a:rPr>
              <a:t>Valor mensal das vendas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Evolução!$A$35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Evolução!$B$35:$N$35</c:f>
              <c:numCache>
                <c:formatCode>0</c:formatCode>
                <c:ptCount val="13"/>
                <c:pt idx="0">
                  <c:v>1721158</c:v>
                </c:pt>
                <c:pt idx="1">
                  <c:v>1611416.08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1725440"/>
        <c:axId val="51726976"/>
      </c:lineChart>
      <c:catAx>
        <c:axId val="517254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726976"/>
        <c:crosses val="autoZero"/>
        <c:auto val="1"/>
        <c:lblAlgn val="ctr"/>
        <c:lblOffset val="100"/>
      </c:catAx>
      <c:valAx>
        <c:axId val="51726976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7254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>
                <a:solidFill>
                  <a:srgbClr val="92D050"/>
                </a:solidFill>
              </a:rPr>
              <a:t>Novos Clientes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Evolução!$A$36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Evolução!$B$36:$N$36</c:f>
              <c:numCache>
                <c:formatCode>0</c:formatCode>
                <c:ptCount val="13"/>
                <c:pt idx="0">
                  <c:v>0</c:v>
                </c:pt>
                <c:pt idx="1">
                  <c:v>18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1767168"/>
        <c:axId val="51768704"/>
      </c:lineChart>
      <c:catAx>
        <c:axId val="517671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768704"/>
        <c:crosses val="autoZero"/>
        <c:auto val="1"/>
        <c:lblAlgn val="ctr"/>
        <c:lblOffset val="100"/>
      </c:catAx>
      <c:valAx>
        <c:axId val="51768704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76716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>
                <a:solidFill>
                  <a:srgbClr val="92D050"/>
                </a:solidFill>
              </a:rPr>
              <a:t>Vendas</a:t>
            </a:r>
            <a:r>
              <a:rPr lang="en-US" baseline="0">
                <a:solidFill>
                  <a:srgbClr val="92D050"/>
                </a:solidFill>
              </a:rPr>
              <a:t> por Clientes</a:t>
            </a:r>
            <a:endParaRPr lang="en-US">
              <a:solidFill>
                <a:srgbClr val="92D050"/>
              </a:solidFill>
            </a:endParaRP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Evolução!$A$38</c:f>
              <c:strCache>
                <c:ptCount val="1"/>
                <c:pt idx="0">
                  <c:v>Vendas por entregas</c:v>
                </c:pt>
              </c:strCache>
            </c:strRef>
          </c:tx>
          <c:marker>
            <c:symbol val="none"/>
          </c:marker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Evolução!$B$38:$N$38</c:f>
              <c:numCache>
                <c:formatCode>0</c:formatCode>
                <c:ptCount val="13"/>
                <c:pt idx="0">
                  <c:v>0</c:v>
                </c:pt>
                <c:pt idx="1">
                  <c:v>6942.9017894028339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1665536"/>
        <c:axId val="51675520"/>
      </c:lineChart>
      <c:catAx>
        <c:axId val="516655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675520"/>
        <c:crosses val="autoZero"/>
        <c:auto val="1"/>
        <c:lblAlgn val="ctr"/>
        <c:lblOffset val="100"/>
      </c:catAx>
      <c:valAx>
        <c:axId val="51675520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66553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cheques errados</a:t>
            </a:r>
          </a:p>
        </c:rich>
      </c:tx>
      <c:layout/>
      <c:spPr>
        <a:ln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Evolução!$A$42</c:f>
              <c:strCache>
                <c:ptCount val="1"/>
                <c:pt idx="0">
                  <c:v>Nr de Cheques errados</c:v>
                </c:pt>
              </c:strCache>
            </c:strRef>
          </c:tx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Evolução!$B$42:$N$42</c:f>
              <c:numCache>
                <c:formatCode>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51686784"/>
        <c:axId val="51704960"/>
      </c:barChart>
      <c:catAx>
        <c:axId val="516867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704960"/>
        <c:crosses val="autoZero"/>
        <c:auto val="1"/>
        <c:lblAlgn val="ctr"/>
        <c:lblOffset val="100"/>
      </c:catAx>
      <c:valAx>
        <c:axId val="51704960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68678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layout/>
      <c:txPr>
        <a:bodyPr/>
        <a:lstStyle/>
        <a:p>
          <a:pPr>
            <a:defRPr lang="pt-PT" sz="1400">
              <a:solidFill>
                <a:srgbClr val="C00000"/>
              </a:solidFill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Evolução!$A$40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Evolução!$B$40:$N$40</c:f>
              <c:numCache>
                <c:formatCode>0</c:formatCode>
                <c:ptCount val="13"/>
                <c:pt idx="0">
                  <c:v>0</c:v>
                </c:pt>
                <c:pt idx="1">
                  <c:v>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2330880"/>
        <c:axId val="52332416"/>
      </c:lineChart>
      <c:catAx>
        <c:axId val="523308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332416"/>
        <c:crosses val="autoZero"/>
        <c:auto val="1"/>
        <c:lblAlgn val="ctr"/>
        <c:lblOffset val="100"/>
      </c:catAx>
      <c:valAx>
        <c:axId val="52332416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3308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400">
                <a:solidFill>
                  <a:srgbClr val="C00000"/>
                </a:solidFill>
              </a:rPr>
              <a:t>Nr de pedidos colocados fora do tempo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Evolução!$A$41</c:f>
              <c:strCache>
                <c:ptCount val="1"/>
                <c:pt idx="0">
                  <c:v>Nr de pedidos colocados fora do tempo</c:v>
                </c:pt>
              </c:strCache>
            </c:strRef>
          </c:tx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Evolução!$B$41:$N$41</c:f>
              <c:numCache>
                <c:formatCode>0</c:formatCode>
                <c:ptCount val="13"/>
                <c:pt idx="0">
                  <c:v>0</c:v>
                </c:pt>
                <c:pt idx="1">
                  <c:v>61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52356224"/>
        <c:axId val="52357760"/>
      </c:barChart>
      <c:catAx>
        <c:axId val="523562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357760"/>
        <c:crosses val="autoZero"/>
        <c:auto val="1"/>
        <c:lblAlgn val="ctr"/>
        <c:lblOffset val="100"/>
      </c:catAx>
      <c:valAx>
        <c:axId val="52357760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3562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400">
                <a:solidFill>
                  <a:srgbClr val="C00000"/>
                </a:solidFill>
              </a:rPr>
              <a:t>Nr. De clientes</a:t>
            </a:r>
            <a:r>
              <a:rPr lang="en-US" sz="1400" baseline="0">
                <a:solidFill>
                  <a:srgbClr val="C00000"/>
                </a:solidFill>
              </a:rPr>
              <a:t> ativados no Serasa</a:t>
            </a:r>
            <a:endParaRPr lang="en-US" sz="1400">
              <a:solidFill>
                <a:srgbClr val="C00000"/>
              </a:solidFill>
            </a:endParaRP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Evolução!$A$37</c:f>
              <c:strCache>
                <c:ptCount val="1"/>
                <c:pt idx="0">
                  <c:v>Nr de clientes ativados no Serasa</c:v>
                </c:pt>
              </c:strCache>
            </c:strRef>
          </c:tx>
          <c:marker>
            <c:symbol val="none"/>
          </c:marker>
          <c:cat>
            <c:strRef>
              <c:f>Evolução!$B$34:$N$34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Evolução!$B$37:$N$37</c:f>
              <c:numCache>
                <c:formatCode>0</c:formatCode>
                <c:ptCount val="13"/>
                <c:pt idx="0">
                  <c:v>0</c:v>
                </c:pt>
                <c:pt idx="1">
                  <c:v>56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2385280"/>
        <c:axId val="52386816"/>
      </c:lineChart>
      <c:catAx>
        <c:axId val="523852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386816"/>
        <c:crosses val="autoZero"/>
        <c:auto val="1"/>
        <c:lblAlgn val="ctr"/>
        <c:lblOffset val="100"/>
      </c:catAx>
      <c:valAx>
        <c:axId val="52386816"/>
        <c:scaling>
          <c:orientation val="minMax"/>
        </c:scaling>
        <c:axPos val="l"/>
        <c:majorGridlines/>
        <c:numFmt formatCode="0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3852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3"/>
  <c:chart>
    <c:title>
      <c:tx>
        <c:rich>
          <a:bodyPr/>
          <a:lstStyle/>
          <a:p>
            <a:pPr>
              <a:defRPr lang="pt-PT"/>
            </a:pPr>
            <a:r>
              <a:rPr lang="en-US"/>
              <a:t>Distribuição vendas</a:t>
            </a:r>
          </a:p>
        </c:rich>
      </c:tx>
      <c:layout>
        <c:manualLayout>
          <c:xMode val="edge"/>
          <c:yMode val="edge"/>
          <c:x val="0.28872738880612875"/>
          <c:y val="1.873536299765808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vendedor'!$B$54</c:f>
              <c:strCache>
                <c:ptCount val="1"/>
                <c:pt idx="0">
                  <c:v>Valor mensal das vendas</c:v>
                </c:pt>
              </c:strCache>
            </c:strRef>
          </c:tx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'Distribuição vendedor'!$A$55:$A$69</c:f>
              <c:strCache>
                <c:ptCount val="15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  <c:pt idx="14">
                  <c:v>Talita</c:v>
                </c:pt>
              </c:strCache>
            </c:strRef>
          </c:cat>
          <c:val>
            <c:numRef>
              <c:f>'Distribuição vendedor'!$B$55:$B$69</c:f>
              <c:numCache>
                <c:formatCode>General</c:formatCode>
                <c:ptCount val="15"/>
                <c:pt idx="0">
                  <c:v>141854.68</c:v>
                </c:pt>
                <c:pt idx="1">
                  <c:v>77215.7</c:v>
                </c:pt>
                <c:pt idx="2">
                  <c:v>80718.89</c:v>
                </c:pt>
                <c:pt idx="3">
                  <c:v>80159.259999999995</c:v>
                </c:pt>
                <c:pt idx="4">
                  <c:v>56465.599999999999</c:v>
                </c:pt>
                <c:pt idx="5">
                  <c:v>153697.71</c:v>
                </c:pt>
                <c:pt idx="6">
                  <c:v>171447.16999999998</c:v>
                </c:pt>
                <c:pt idx="7">
                  <c:v>143081.13</c:v>
                </c:pt>
                <c:pt idx="8">
                  <c:v>96940.14</c:v>
                </c:pt>
                <c:pt idx="9">
                  <c:v>100826.37</c:v>
                </c:pt>
                <c:pt idx="10">
                  <c:v>83996.7</c:v>
                </c:pt>
                <c:pt idx="11">
                  <c:v>129529.36</c:v>
                </c:pt>
                <c:pt idx="12">
                  <c:v>74319.5</c:v>
                </c:pt>
                <c:pt idx="13">
                  <c:v>196155.59</c:v>
                </c:pt>
                <c:pt idx="14">
                  <c:v>25008.28</c:v>
                </c:pt>
              </c:numCache>
            </c:numRef>
          </c:val>
        </c:ser>
        <c:gapWidth val="100"/>
        <c:axId val="52427776"/>
        <c:axId val="52658944"/>
      </c:barChart>
      <c:catAx>
        <c:axId val="524277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658944"/>
        <c:crosses val="autoZero"/>
        <c:auto val="1"/>
        <c:lblAlgn val="ctr"/>
        <c:lblOffset val="100"/>
      </c:catAx>
      <c:valAx>
        <c:axId val="526589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427776"/>
        <c:crosses val="autoZero"/>
        <c:crossBetween val="between"/>
      </c:valAx>
    </c:plotArea>
    <c:legend>
      <c:legendPos val="t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lang="pt-PT"/>
            </a:pPr>
            <a:r>
              <a:rPr lang="en-US">
                <a:solidFill>
                  <a:srgbClr val="92D050"/>
                </a:solidFill>
              </a:rPr>
              <a:t>Novos Clientes</a:t>
            </a:r>
          </a:p>
        </c:rich>
      </c:tx>
    </c:title>
    <c:plotArea>
      <c:layout>
        <c:manualLayout>
          <c:layoutTarget val="inner"/>
          <c:xMode val="edge"/>
          <c:yMode val="edge"/>
          <c:x val="0.25816997622771931"/>
          <c:y val="0.27855321779927728"/>
          <c:w val="0.46570269625387839"/>
          <c:h val="0.63886235929515744"/>
        </c:manualLayout>
      </c:layout>
      <c:pieChart>
        <c:varyColors val="1"/>
        <c:ser>
          <c:idx val="0"/>
          <c:order val="0"/>
          <c:tx>
            <c:strRef>
              <c:f>'Distribuição vendedor'!$C$54</c:f>
              <c:strCache>
                <c:ptCount val="1"/>
                <c:pt idx="0">
                  <c:v>Clientes Novos e reativados</c:v>
                </c:pt>
              </c:strCache>
            </c:strRef>
          </c:tx>
          <c:dPt>
            <c:idx val="3"/>
            <c:spPr>
              <a:solidFill>
                <a:srgbClr val="F11B58"/>
              </a:solidFill>
            </c:spPr>
          </c:dPt>
          <c:dPt>
            <c:idx val="4"/>
            <c:spPr>
              <a:solidFill>
                <a:srgbClr val="CD1805"/>
              </a:solidFill>
            </c:spPr>
          </c:dPt>
          <c:cat>
            <c:strRef>
              <c:f>'Distribuição vendedor'!$A$55:$A$69</c:f>
              <c:strCache>
                <c:ptCount val="15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  <c:pt idx="14">
                  <c:v>Talita</c:v>
                </c:pt>
              </c:strCache>
            </c:strRef>
          </c:cat>
          <c:val>
            <c:numRef>
              <c:f>'Distribuição vendedor'!$C$55:$C$69</c:f>
              <c:numCache>
                <c:formatCode>General</c:formatCode>
                <c:ptCount val="15"/>
                <c:pt idx="0">
                  <c:v>4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5</c:v>
                </c:pt>
                <c:pt idx="6">
                  <c:v>0</c:v>
                </c:pt>
                <c:pt idx="7">
                  <c:v>0</c:v>
                </c:pt>
                <c:pt idx="8">
                  <c:v>3</c:v>
                </c:pt>
                <c:pt idx="9">
                  <c:v>0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>
          <c:showPercent val="1"/>
        </c:dLbls>
        <c:firstSliceAng val="0"/>
      </c:pieChart>
    </c:plotArea>
    <c:legend>
      <c:legendPos val="t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>
                <a:solidFill>
                  <a:srgbClr val="92D050"/>
                </a:solidFill>
              </a:rPr>
              <a:t>Diversidade das vendas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vendedor'!$D$54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'Distribuição vendedor'!$A$55:$A$68</c:f>
              <c:strCache>
                <c:ptCount val="14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</c:strCache>
            </c:strRef>
          </c:cat>
          <c:val>
            <c:numRef>
              <c:f>'Distribuição vendedor'!$D$55:$D$68</c:f>
              <c:numCache>
                <c:formatCode>General</c:formatCode>
                <c:ptCount val="14"/>
                <c:pt idx="0">
                  <c:v>5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  <c:pt idx="4">
                  <c:v>0</c:v>
                </c:pt>
                <c:pt idx="5">
                  <c:v>3</c:v>
                </c:pt>
                <c:pt idx="6">
                  <c:v>10</c:v>
                </c:pt>
                <c:pt idx="7">
                  <c:v>0</c:v>
                </c:pt>
                <c:pt idx="8">
                  <c:v>6</c:v>
                </c:pt>
                <c:pt idx="9">
                  <c:v>7</c:v>
                </c:pt>
                <c:pt idx="10">
                  <c:v>5</c:v>
                </c:pt>
                <c:pt idx="11">
                  <c:v>0</c:v>
                </c:pt>
                <c:pt idx="12">
                  <c:v>1</c:v>
                </c:pt>
                <c:pt idx="13">
                  <c:v>13</c:v>
                </c:pt>
              </c:numCache>
            </c:numRef>
          </c:val>
        </c:ser>
        <c:axId val="52567040"/>
        <c:axId val="52585216"/>
      </c:barChart>
      <c:catAx>
        <c:axId val="525670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585216"/>
        <c:crosses val="autoZero"/>
        <c:auto val="1"/>
        <c:lblAlgn val="ctr"/>
        <c:lblOffset val="100"/>
      </c:catAx>
      <c:valAx>
        <c:axId val="525852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5670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D1805"/>
                </a:solidFill>
              </a:rPr>
              <a:t>Nr de clientes que é preciso activar no serasa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vendedor'!$E$54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'Distribuição vendedor'!$A$55:$A$68</c:f>
              <c:strCache>
                <c:ptCount val="14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</c:strCache>
            </c:strRef>
          </c:cat>
          <c:val>
            <c:numRef>
              <c:f>'Distribuição vendedor'!$E$55:$E$68</c:f>
              <c:numCache>
                <c:formatCode>General</c:formatCode>
                <c:ptCount val="14"/>
                <c:pt idx="0">
                  <c:v>802.89908229667003</c:v>
                </c:pt>
                <c:pt idx="1">
                  <c:v>422.92096107988419</c:v>
                </c:pt>
                <c:pt idx="2">
                  <c:v>691.64700403924746</c:v>
                </c:pt>
                <c:pt idx="3">
                  <c:v>244.38798780487804</c:v>
                </c:pt>
                <c:pt idx="4">
                  <c:v>214.69809885931559</c:v>
                </c:pt>
                <c:pt idx="5">
                  <c:v>734.35875114698388</c:v>
                </c:pt>
                <c:pt idx="6">
                  <c:v>850.07434307854874</c:v>
                </c:pt>
                <c:pt idx="7">
                  <c:v>423.31695266272192</c:v>
                </c:pt>
                <c:pt idx="8">
                  <c:v>259.89313672922253</c:v>
                </c:pt>
                <c:pt idx="9">
                  <c:v>408.20392712550603</c:v>
                </c:pt>
                <c:pt idx="10">
                  <c:v>512.84182871465055</c:v>
                </c:pt>
                <c:pt idx="11">
                  <c:v>564.40387006079027</c:v>
                </c:pt>
                <c:pt idx="12">
                  <c:v>490.63152014652013</c:v>
                </c:pt>
                <c:pt idx="13">
                  <c:v>322.62432565789476</c:v>
                </c:pt>
              </c:numCache>
            </c:numRef>
          </c:val>
        </c:ser>
        <c:axId val="52613120"/>
        <c:axId val="52614656"/>
      </c:barChart>
      <c:catAx>
        <c:axId val="526131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614656"/>
        <c:crosses val="autoZero"/>
        <c:auto val="1"/>
        <c:lblAlgn val="ctr"/>
        <c:lblOffset val="100"/>
      </c:catAx>
      <c:valAx>
        <c:axId val="526146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261312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D1805"/>
                </a:solidFill>
              </a:rPr>
              <a:t>Nr de Clientes</a:t>
            </a:r>
          </a:p>
        </c:rich>
      </c:tx>
      <c:spPr>
        <a:ln>
          <a:noFill/>
        </a:ln>
      </c:spPr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vendedor'!$F$54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'Distribuição vendedor'!$A$55:$A$68</c:f>
              <c:strCache>
                <c:ptCount val="14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</c:strCache>
            </c:strRef>
          </c:cat>
          <c:val>
            <c:numRef>
              <c:f>'Distribuição vendedor'!$F$55:$F$68</c:f>
              <c:numCache>
                <c:formatCode>General</c:formatCode>
                <c:ptCount val="14"/>
                <c:pt idx="0">
                  <c:v>534</c:v>
                </c:pt>
                <c:pt idx="1">
                  <c:v>331</c:v>
                </c:pt>
                <c:pt idx="2">
                  <c:v>333</c:v>
                </c:pt>
                <c:pt idx="3">
                  <c:v>328</c:v>
                </c:pt>
                <c:pt idx="4">
                  <c:v>263</c:v>
                </c:pt>
                <c:pt idx="5">
                  <c:v>628</c:v>
                </c:pt>
                <c:pt idx="6">
                  <c:v>405</c:v>
                </c:pt>
                <c:pt idx="7">
                  <c:v>338</c:v>
                </c:pt>
                <c:pt idx="8">
                  <c:v>373</c:v>
                </c:pt>
                <c:pt idx="9">
                  <c:v>247</c:v>
                </c:pt>
                <c:pt idx="10">
                  <c:v>315</c:v>
                </c:pt>
                <c:pt idx="11">
                  <c:v>459</c:v>
                </c:pt>
                <c:pt idx="12">
                  <c:v>287</c:v>
                </c:pt>
                <c:pt idx="13">
                  <c:v>608</c:v>
                </c:pt>
              </c:numCache>
            </c:numRef>
          </c:val>
        </c:ser>
        <c:axId val="53498624"/>
        <c:axId val="53500160"/>
      </c:barChart>
      <c:catAx>
        <c:axId val="534986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500160"/>
        <c:crosses val="autoZero"/>
        <c:auto val="1"/>
        <c:lblAlgn val="ctr"/>
        <c:lblOffset val="100"/>
      </c:catAx>
      <c:valAx>
        <c:axId val="535001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4986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plotArea>
      <c:layout/>
      <c:barChart>
        <c:barDir val="col"/>
        <c:grouping val="clustered"/>
        <c:ser>
          <c:idx val="0"/>
          <c:order val="0"/>
          <c:tx>
            <c:strRef>
              <c:f>'Distribuição vendedor'!$G$54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cat>
            <c:strRef>
              <c:f>'Distribuição vendedor'!$A$55:$A$68</c:f>
              <c:strCache>
                <c:ptCount val="14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</c:strCache>
            </c:strRef>
          </c:cat>
          <c:val>
            <c:numRef>
              <c:f>'Distribuição vendedor'!$G$55:$G$68</c:f>
              <c:numCache>
                <c:formatCode>General</c:formatCode>
                <c:ptCount val="14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ser>
          <c:idx val="1"/>
          <c:order val="1"/>
          <c:tx>
            <c:strRef>
              <c:f>'Distribuição vendedor'!$H$54</c:f>
              <c:strCache>
                <c:ptCount val="1"/>
                <c:pt idx="0">
                  <c:v>Nr de pedidos colocados fora do tempo</c:v>
                </c:pt>
              </c:strCache>
            </c:strRef>
          </c:tx>
          <c:cat>
            <c:strRef>
              <c:f>'Distribuição vendedor'!$A$55:$A$68</c:f>
              <c:strCache>
                <c:ptCount val="14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</c:strCache>
            </c:strRef>
          </c:cat>
          <c:val>
            <c:numRef>
              <c:f>'Distribuição vendedor'!$H$55:$H$68</c:f>
              <c:numCache>
                <c:formatCode>General</c:formatCode>
                <c:ptCount val="14"/>
                <c:pt idx="0">
                  <c:v>0</c:v>
                </c:pt>
                <c:pt idx="1">
                  <c:v>2</c:v>
                </c:pt>
                <c:pt idx="2">
                  <c:v>18</c:v>
                </c:pt>
                <c:pt idx="3">
                  <c:v>0</c:v>
                </c:pt>
                <c:pt idx="4">
                  <c:v>0</c:v>
                </c:pt>
                <c:pt idx="5">
                  <c:v>29</c:v>
                </c:pt>
                <c:pt idx="6">
                  <c:v>11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axId val="53532928"/>
        <c:axId val="53534720"/>
      </c:barChart>
      <c:catAx>
        <c:axId val="535329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534720"/>
        <c:crosses val="autoZero"/>
        <c:auto val="1"/>
        <c:lblAlgn val="ctr"/>
        <c:lblOffset val="100"/>
      </c:catAx>
      <c:valAx>
        <c:axId val="535347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53292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Pr>
        <a:bodyPr/>
        <a:lstStyle/>
        <a:p>
          <a:pPr>
            <a:defRPr lang="pt-PT"/>
          </a:pPr>
          <a:endParaRPr lang="pt-PT"/>
        </a:p>
      </c:txPr>
    </c:title>
    <c:plotArea>
      <c:layout/>
      <c:lineChart>
        <c:grouping val="standard"/>
        <c:ser>
          <c:idx val="1"/>
          <c:order val="0"/>
          <c:tx>
            <c:strRef>
              <c:f>'Distribuição vendedor'!$E$54</c:f>
              <c:strCache>
                <c:ptCount val="1"/>
                <c:pt idx="0">
                  <c:v>Vendas por entregas</c:v>
                </c:pt>
              </c:strCache>
            </c:strRef>
          </c:tx>
          <c:marker>
            <c:symbol val="none"/>
          </c:marker>
          <c:cat>
            <c:strRef>
              <c:f>'Distribuição vendedor'!$A$55:$A$69</c:f>
              <c:strCache>
                <c:ptCount val="15"/>
                <c:pt idx="0">
                  <c:v>Adelar</c:v>
                </c:pt>
                <c:pt idx="1">
                  <c:v>Assis</c:v>
                </c:pt>
                <c:pt idx="2">
                  <c:v>Claiton</c:v>
                </c:pt>
                <c:pt idx="3">
                  <c:v>Cleiton</c:v>
                </c:pt>
                <c:pt idx="4">
                  <c:v>Diego</c:v>
                </c:pt>
                <c:pt idx="5">
                  <c:v>Evandro</c:v>
                </c:pt>
                <c:pt idx="6">
                  <c:v>Everaldy</c:v>
                </c:pt>
                <c:pt idx="7">
                  <c:v>Ivo</c:v>
                </c:pt>
                <c:pt idx="8">
                  <c:v>Jânio</c:v>
                </c:pt>
                <c:pt idx="9">
                  <c:v>Junior</c:v>
                </c:pt>
                <c:pt idx="10">
                  <c:v>Lúcio</c:v>
                </c:pt>
                <c:pt idx="11">
                  <c:v>Nelson</c:v>
                </c:pt>
                <c:pt idx="12">
                  <c:v>Valdir</c:v>
                </c:pt>
                <c:pt idx="13">
                  <c:v>Vanderley</c:v>
                </c:pt>
                <c:pt idx="14">
                  <c:v>Talita</c:v>
                </c:pt>
              </c:strCache>
            </c:strRef>
          </c:cat>
          <c:val>
            <c:numRef>
              <c:f>'Distribuição vendedor'!$E$55:$E$69</c:f>
              <c:numCache>
                <c:formatCode>General</c:formatCode>
                <c:ptCount val="15"/>
                <c:pt idx="0">
                  <c:v>802.89908229667003</c:v>
                </c:pt>
                <c:pt idx="1">
                  <c:v>422.92096107988419</c:v>
                </c:pt>
                <c:pt idx="2">
                  <c:v>691.64700403924746</c:v>
                </c:pt>
                <c:pt idx="3">
                  <c:v>244.38798780487804</c:v>
                </c:pt>
                <c:pt idx="4">
                  <c:v>214.69809885931559</c:v>
                </c:pt>
                <c:pt idx="5">
                  <c:v>734.35875114698388</c:v>
                </c:pt>
                <c:pt idx="6">
                  <c:v>850.07434307854874</c:v>
                </c:pt>
                <c:pt idx="7">
                  <c:v>423.31695266272192</c:v>
                </c:pt>
                <c:pt idx="8">
                  <c:v>259.89313672922253</c:v>
                </c:pt>
                <c:pt idx="9">
                  <c:v>408.20392712550603</c:v>
                </c:pt>
                <c:pt idx="10">
                  <c:v>512.84182871465055</c:v>
                </c:pt>
                <c:pt idx="11">
                  <c:v>564.40387006079027</c:v>
                </c:pt>
                <c:pt idx="12">
                  <c:v>490.63152014652013</c:v>
                </c:pt>
                <c:pt idx="13">
                  <c:v>322.62432565789476</c:v>
                </c:pt>
                <c:pt idx="14">
                  <c:v>182.54218978102188</c:v>
                </c:pt>
              </c:numCache>
            </c:numRef>
          </c:val>
        </c:ser>
        <c:marker val="1"/>
        <c:axId val="53558272"/>
        <c:axId val="53564160"/>
      </c:lineChart>
      <c:catAx>
        <c:axId val="535582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564160"/>
        <c:crosses val="autoZero"/>
        <c:auto val="1"/>
        <c:lblAlgn val="ctr"/>
        <c:lblOffset val="100"/>
      </c:catAx>
      <c:valAx>
        <c:axId val="535641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55827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Adelar!$B$43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Adelar!$B$44:$B$56</c:f>
              <c:numCache>
                <c:formatCode>General</c:formatCode>
                <c:ptCount val="13"/>
                <c:pt idx="0">
                  <c:v>0</c:v>
                </c:pt>
                <c:pt idx="1">
                  <c:v>141854.68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3666560"/>
        <c:axId val="53668096"/>
      </c:lineChart>
      <c:catAx>
        <c:axId val="536665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668096"/>
        <c:crosses val="autoZero"/>
        <c:auto val="1"/>
        <c:lblAlgn val="ctr"/>
        <c:lblOffset val="100"/>
      </c:catAx>
      <c:valAx>
        <c:axId val="536680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36665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Adelar!$C$43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Adelar!$C$44:$C$56</c:f>
              <c:numCache>
                <c:formatCode>General</c:formatCode>
                <c:ptCount val="13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6244480"/>
        <c:axId val="76246016"/>
      </c:lineChart>
      <c:catAx>
        <c:axId val="762444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246016"/>
        <c:crosses val="autoZero"/>
        <c:auto val="1"/>
        <c:lblAlgn val="ctr"/>
        <c:lblOffset val="100"/>
      </c:catAx>
      <c:valAx>
        <c:axId val="762460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2444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Adelar!$E$43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Adelar!$E$44:$E$56</c:f>
              <c:numCache>
                <c:formatCode>General</c:formatCode>
                <c:ptCount val="13"/>
                <c:pt idx="0">
                  <c:v>0</c:v>
                </c:pt>
                <c:pt idx="1">
                  <c:v>802.89908229667003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6269824"/>
        <c:axId val="76283904"/>
      </c:barChart>
      <c:catAx>
        <c:axId val="762698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283904"/>
        <c:crosses val="autoZero"/>
        <c:auto val="1"/>
        <c:lblAlgn val="ctr"/>
        <c:lblOffset val="100"/>
      </c:catAx>
      <c:valAx>
        <c:axId val="762839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2698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Adelar!$D$43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Adelar!$D$44:$D$56</c:f>
              <c:numCache>
                <c:formatCode>General</c:formatCode>
                <c:ptCount val="13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6303360"/>
        <c:axId val="76313344"/>
      </c:barChart>
      <c:catAx>
        <c:axId val="763033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313344"/>
        <c:crosses val="autoZero"/>
        <c:auto val="1"/>
        <c:lblAlgn val="ctr"/>
        <c:lblOffset val="100"/>
      </c:catAx>
      <c:valAx>
        <c:axId val="763133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3033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Adelar!$F$43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Adelar!$F$44:$F$56</c:f>
              <c:numCache>
                <c:formatCode>General</c:formatCode>
                <c:ptCount val="13"/>
                <c:pt idx="0">
                  <c:v>0</c:v>
                </c:pt>
                <c:pt idx="1">
                  <c:v>534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6365824"/>
        <c:axId val="76367360"/>
      </c:barChart>
      <c:catAx>
        <c:axId val="763658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367360"/>
        <c:crosses val="autoZero"/>
        <c:auto val="1"/>
        <c:lblAlgn val="ctr"/>
        <c:lblOffset val="100"/>
      </c:catAx>
      <c:valAx>
        <c:axId val="763673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3658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Adelar!$H$43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6387072"/>
        <c:axId val="76388608"/>
      </c:lineChart>
      <c:catAx>
        <c:axId val="763870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388608"/>
        <c:crosses val="autoZero"/>
        <c:auto val="1"/>
        <c:lblAlgn val="ctr"/>
        <c:lblOffset val="100"/>
      </c:catAx>
      <c:valAx>
        <c:axId val="763886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3870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Adelar!$G$43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Adelar!$A$44:$A$56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Adelar!$G$44:$G$56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6412416"/>
        <c:axId val="76413952"/>
      </c:lineChart>
      <c:catAx>
        <c:axId val="764124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413952"/>
        <c:crosses val="autoZero"/>
        <c:auto val="1"/>
        <c:lblAlgn val="ctr"/>
        <c:lblOffset val="100"/>
      </c:catAx>
      <c:valAx>
        <c:axId val="764139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641241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Adelar!$K$44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Adelar!$L$43:$T$43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Adelar!$L$44:$T$44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Adelar!$K$45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Adelar!$L$43:$T$43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Adelar!$L$45:$T$45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Adelar!$K$46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Adelar!$L$43:$T$43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Adelar!$L$46:$T$46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77567104"/>
        <c:axId val="77568640"/>
      </c:lineChart>
      <c:catAx>
        <c:axId val="7756710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568640"/>
        <c:crosses val="autoZero"/>
        <c:auto val="1"/>
        <c:lblAlgn val="ctr"/>
        <c:lblOffset val="100"/>
      </c:catAx>
      <c:valAx>
        <c:axId val="775686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56710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Assis!$B$43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Assis!$B$44:$B$56</c:f>
              <c:numCache>
                <c:formatCode>General</c:formatCode>
                <c:ptCount val="13"/>
                <c:pt idx="0">
                  <c:v>0</c:v>
                </c:pt>
                <c:pt idx="1">
                  <c:v>77215.7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7649024"/>
        <c:axId val="77650560"/>
      </c:lineChart>
      <c:catAx>
        <c:axId val="776490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650560"/>
        <c:crosses val="autoZero"/>
        <c:auto val="1"/>
        <c:lblAlgn val="ctr"/>
        <c:lblOffset val="100"/>
      </c:catAx>
      <c:valAx>
        <c:axId val="776505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6490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Assis!$C$43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7805440"/>
        <c:axId val="77806976"/>
      </c:lineChart>
      <c:catAx>
        <c:axId val="778054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06976"/>
        <c:crosses val="autoZero"/>
        <c:auto val="1"/>
        <c:lblAlgn val="ctr"/>
        <c:lblOffset val="100"/>
      </c:catAx>
      <c:valAx>
        <c:axId val="778069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054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Assis!$E$43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Assis!$E$44:$E$56</c:f>
              <c:numCache>
                <c:formatCode>General</c:formatCode>
                <c:ptCount val="13"/>
                <c:pt idx="0">
                  <c:v>0</c:v>
                </c:pt>
                <c:pt idx="1">
                  <c:v>422.92096107988419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7855360"/>
        <c:axId val="77861248"/>
      </c:barChart>
      <c:catAx>
        <c:axId val="778553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61248"/>
        <c:crosses val="autoZero"/>
        <c:auto val="1"/>
        <c:lblAlgn val="ctr"/>
        <c:lblOffset val="100"/>
      </c:catAx>
      <c:valAx>
        <c:axId val="778612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553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Assis!$D$43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Assis!$D$44:$D$56</c:f>
              <c:numCache>
                <c:formatCode>General</c:formatCode>
                <c:ptCount val="13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7868416"/>
        <c:axId val="77882496"/>
      </c:barChart>
      <c:catAx>
        <c:axId val="778684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82496"/>
        <c:crosses val="autoZero"/>
        <c:auto val="1"/>
        <c:lblAlgn val="ctr"/>
        <c:lblOffset val="100"/>
      </c:catAx>
      <c:valAx>
        <c:axId val="778824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6841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Assis!$F$43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Assis!$F$44:$F$56</c:f>
              <c:numCache>
                <c:formatCode>General</c:formatCode>
                <c:ptCount val="13"/>
                <c:pt idx="0">
                  <c:v>0</c:v>
                </c:pt>
                <c:pt idx="1">
                  <c:v>331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7898112"/>
        <c:axId val="77899648"/>
      </c:barChart>
      <c:catAx>
        <c:axId val="778981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99648"/>
        <c:crosses val="autoZero"/>
        <c:auto val="1"/>
        <c:lblAlgn val="ctr"/>
        <c:lblOffset val="100"/>
      </c:catAx>
      <c:valAx>
        <c:axId val="778996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8981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Assis!$H$43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Assis!$H$44:$H$56</c:f>
              <c:numCache>
                <c:formatCode>General</c:formatCode>
                <c:ptCount val="13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7931648"/>
        <c:axId val="77933184"/>
      </c:lineChart>
      <c:catAx>
        <c:axId val="779316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933184"/>
        <c:crosses val="autoZero"/>
        <c:auto val="1"/>
        <c:lblAlgn val="ctr"/>
        <c:lblOffset val="100"/>
      </c:catAx>
      <c:valAx>
        <c:axId val="779331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9316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Assis!$G$43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Assis!$A$44:$A$56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Assis!$G$44:$G$56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7969280"/>
        <c:axId val="77970816"/>
      </c:lineChart>
      <c:catAx>
        <c:axId val="779692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970816"/>
        <c:crosses val="autoZero"/>
        <c:auto val="1"/>
        <c:lblAlgn val="ctr"/>
        <c:lblOffset val="100"/>
      </c:catAx>
      <c:valAx>
        <c:axId val="779708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9692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Assis!$K$44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Assis!$L$43:$T$43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Assis!$L$44:$T$44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Assis!$K$45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Assis!$L$43:$T$43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Assis!$L$45:$T$45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Assis!$K$46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Assis!$L$43:$T$43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Assis!$L$46:$T$46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77727232"/>
        <c:axId val="77728768"/>
      </c:lineChart>
      <c:catAx>
        <c:axId val="7772723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728768"/>
        <c:crosses val="autoZero"/>
        <c:auto val="1"/>
        <c:lblAlgn val="ctr"/>
        <c:lblOffset val="100"/>
      </c:catAx>
      <c:valAx>
        <c:axId val="7772876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772723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Claiton!$B$43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Claiton!$B$44:$B$56</c:f>
              <c:numCache>
                <c:formatCode>General</c:formatCode>
                <c:ptCount val="13"/>
                <c:pt idx="0">
                  <c:v>0</c:v>
                </c:pt>
                <c:pt idx="1">
                  <c:v>80718.89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521856"/>
        <c:axId val="78523392"/>
      </c:lineChart>
      <c:catAx>
        <c:axId val="785218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23392"/>
        <c:crosses val="autoZero"/>
        <c:auto val="1"/>
        <c:lblAlgn val="ctr"/>
        <c:lblOffset val="100"/>
      </c:catAx>
      <c:valAx>
        <c:axId val="785233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218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Claiton!$C$43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Claiton!$C$44:$C$56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551296"/>
        <c:axId val="78553088"/>
      </c:lineChart>
      <c:catAx>
        <c:axId val="785512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53088"/>
        <c:crosses val="autoZero"/>
        <c:auto val="1"/>
        <c:lblAlgn val="ctr"/>
        <c:lblOffset val="100"/>
      </c:catAx>
      <c:valAx>
        <c:axId val="785530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5129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Claiton!$E$43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Claiton!$E$44:$E$56</c:f>
              <c:numCache>
                <c:formatCode>General</c:formatCode>
                <c:ptCount val="13"/>
                <c:pt idx="0">
                  <c:v>0</c:v>
                </c:pt>
                <c:pt idx="1">
                  <c:v>691.64700403924746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8560256"/>
        <c:axId val="78656256"/>
      </c:barChart>
      <c:catAx>
        <c:axId val="785602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656256"/>
        <c:crosses val="autoZero"/>
        <c:auto val="1"/>
        <c:lblAlgn val="ctr"/>
        <c:lblOffset val="100"/>
      </c:catAx>
      <c:valAx>
        <c:axId val="786562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602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Claiton!$D$43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Claiton!$D$44:$D$56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8671872"/>
        <c:axId val="78673408"/>
      </c:barChart>
      <c:catAx>
        <c:axId val="786718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673408"/>
        <c:crosses val="autoZero"/>
        <c:auto val="1"/>
        <c:lblAlgn val="ctr"/>
        <c:lblOffset val="100"/>
      </c:catAx>
      <c:valAx>
        <c:axId val="786734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6718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Claiton!$F$43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Claiton!$F$44:$F$56</c:f>
              <c:numCache>
                <c:formatCode>General</c:formatCode>
                <c:ptCount val="13"/>
                <c:pt idx="0">
                  <c:v>0</c:v>
                </c:pt>
                <c:pt idx="1">
                  <c:v>333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8701312"/>
        <c:axId val="78702848"/>
      </c:barChart>
      <c:catAx>
        <c:axId val="787013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702848"/>
        <c:crosses val="autoZero"/>
        <c:auto val="1"/>
        <c:lblAlgn val="ctr"/>
        <c:lblOffset val="100"/>
      </c:catAx>
      <c:valAx>
        <c:axId val="787028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7013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Claiton!$H$43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Claiton!$H$44:$H$56</c:f>
              <c:numCache>
                <c:formatCode>General</c:formatCode>
                <c:ptCount val="13"/>
                <c:pt idx="0">
                  <c:v>0</c:v>
                </c:pt>
                <c:pt idx="1">
                  <c:v>18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599680"/>
        <c:axId val="78601216"/>
      </c:lineChart>
      <c:catAx>
        <c:axId val="785996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601216"/>
        <c:crosses val="autoZero"/>
        <c:auto val="1"/>
        <c:lblAlgn val="ctr"/>
        <c:lblOffset val="100"/>
      </c:catAx>
      <c:valAx>
        <c:axId val="786012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996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Claiton!$G$43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Claiton!$A$44:$A$56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Claiton!$G$44:$G$56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633216"/>
        <c:axId val="78639104"/>
      </c:lineChart>
      <c:catAx>
        <c:axId val="786332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639104"/>
        <c:crosses val="autoZero"/>
        <c:auto val="1"/>
        <c:lblAlgn val="ctr"/>
        <c:lblOffset val="100"/>
      </c:catAx>
      <c:valAx>
        <c:axId val="786391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63321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Claiton!$K$44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Claiton!$L$43:$T$43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Claiton!$L$44:$T$44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Claiton!$K$45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Claiton!$L$43:$T$43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Claiton!$L$45:$T$45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Claiton!$K$46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Claiton!$L$43:$T$43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Claiton!$L$46:$T$46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78788480"/>
        <c:axId val="78790016"/>
      </c:lineChart>
      <c:catAx>
        <c:axId val="787884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790016"/>
        <c:crosses val="autoZero"/>
        <c:auto val="1"/>
        <c:lblAlgn val="ctr"/>
        <c:lblOffset val="100"/>
      </c:catAx>
      <c:valAx>
        <c:axId val="787900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78848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Cleiton!$B$43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Cleiton!$B$44:$B$56</c:f>
              <c:numCache>
                <c:formatCode>General</c:formatCode>
                <c:ptCount val="13"/>
                <c:pt idx="0">
                  <c:v>0</c:v>
                </c:pt>
                <c:pt idx="1">
                  <c:v>80159.259999999995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51443584"/>
        <c:axId val="51445120"/>
      </c:lineChart>
      <c:catAx>
        <c:axId val="514435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445120"/>
        <c:crosses val="autoZero"/>
        <c:auto val="1"/>
        <c:lblAlgn val="ctr"/>
        <c:lblOffset val="100"/>
      </c:catAx>
      <c:valAx>
        <c:axId val="514451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5144358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Cleiton!$C$43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9440512"/>
        <c:axId val="79446400"/>
      </c:lineChart>
      <c:catAx>
        <c:axId val="794405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446400"/>
        <c:crosses val="autoZero"/>
        <c:auto val="1"/>
        <c:lblAlgn val="ctr"/>
        <c:lblOffset val="100"/>
      </c:catAx>
      <c:valAx>
        <c:axId val="794464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4405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Cleiton!$E$43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Cleiton!$E$44:$E$56</c:f>
              <c:numCache>
                <c:formatCode>General</c:formatCode>
                <c:ptCount val="13"/>
                <c:pt idx="0">
                  <c:v>0</c:v>
                </c:pt>
                <c:pt idx="1">
                  <c:v>244.38798780487804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9465856"/>
        <c:axId val="79475840"/>
      </c:barChart>
      <c:catAx>
        <c:axId val="794658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475840"/>
        <c:crosses val="autoZero"/>
        <c:auto val="1"/>
        <c:lblAlgn val="ctr"/>
        <c:lblOffset val="100"/>
      </c:catAx>
      <c:valAx>
        <c:axId val="794758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4658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Cleiton!$D$43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Cleiton!$D$44:$D$56</c:f>
              <c:numCache>
                <c:formatCode>General</c:formatCode>
                <c:ptCount val="13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9507840"/>
        <c:axId val="79509376"/>
      </c:barChart>
      <c:catAx>
        <c:axId val="795078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09376"/>
        <c:crosses val="autoZero"/>
        <c:auto val="1"/>
        <c:lblAlgn val="ctr"/>
        <c:lblOffset val="100"/>
      </c:catAx>
      <c:valAx>
        <c:axId val="795093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078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Cleiton!$F$43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Cleiton!$F$44:$F$56</c:f>
              <c:numCache>
                <c:formatCode>General</c:formatCode>
                <c:ptCount val="13"/>
                <c:pt idx="0">
                  <c:v>0</c:v>
                </c:pt>
                <c:pt idx="1">
                  <c:v>328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9529088"/>
        <c:axId val="79530624"/>
      </c:barChart>
      <c:catAx>
        <c:axId val="795290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30624"/>
        <c:crosses val="autoZero"/>
        <c:auto val="1"/>
        <c:lblAlgn val="ctr"/>
        <c:lblOffset val="100"/>
      </c:catAx>
      <c:valAx>
        <c:axId val="795306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2908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Cleiton!$H$43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9554432"/>
        <c:axId val="79555968"/>
      </c:lineChart>
      <c:catAx>
        <c:axId val="7955443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55968"/>
        <c:crosses val="autoZero"/>
        <c:auto val="1"/>
        <c:lblAlgn val="ctr"/>
        <c:lblOffset val="100"/>
      </c:catAx>
      <c:valAx>
        <c:axId val="7955596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5443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Cleiton!$G$43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Cleiton!$A$44:$A$56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Cleiton!$G$44:$G$56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9583872"/>
        <c:axId val="79589760"/>
      </c:lineChart>
      <c:catAx>
        <c:axId val="795838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89760"/>
        <c:crosses val="autoZero"/>
        <c:auto val="1"/>
        <c:lblAlgn val="ctr"/>
        <c:lblOffset val="100"/>
      </c:catAx>
      <c:valAx>
        <c:axId val="795897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5838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Cleiton!$K$44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Cleiton!$L$43:$T$43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Cleiton!$L$44:$T$44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Cleiton!$K$45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Cleiton!$L$43:$T$43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Cleiton!$L$45:$T$45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Cleiton!$K$46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Cleiton!$L$43:$T$43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Cleiton!$L$46:$T$46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0009472"/>
        <c:axId val="79101952"/>
      </c:lineChart>
      <c:catAx>
        <c:axId val="800094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101952"/>
        <c:crosses val="autoZero"/>
        <c:auto val="1"/>
        <c:lblAlgn val="ctr"/>
        <c:lblOffset val="100"/>
      </c:catAx>
      <c:valAx>
        <c:axId val="791019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00947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Diego!$B$43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Diego!$B$44:$B$56</c:f>
              <c:numCache>
                <c:formatCode>General</c:formatCode>
                <c:ptCount val="13"/>
                <c:pt idx="0">
                  <c:v>0</c:v>
                </c:pt>
                <c:pt idx="1">
                  <c:v>56465.599999999999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9112448"/>
        <c:axId val="80072704"/>
      </c:lineChart>
      <c:catAx>
        <c:axId val="791124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072704"/>
        <c:crosses val="autoZero"/>
        <c:auto val="1"/>
        <c:lblAlgn val="ctr"/>
        <c:lblOffset val="100"/>
      </c:catAx>
      <c:valAx>
        <c:axId val="800727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91124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Diego!$C$43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0083968"/>
        <c:axId val="80478976"/>
      </c:lineChart>
      <c:catAx>
        <c:axId val="800839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478976"/>
        <c:crosses val="autoZero"/>
        <c:auto val="1"/>
        <c:lblAlgn val="ctr"/>
        <c:lblOffset val="100"/>
      </c:catAx>
      <c:valAx>
        <c:axId val="804789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08396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Diego!$E$43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Diego!$E$44:$E$56</c:f>
              <c:numCache>
                <c:formatCode>General</c:formatCode>
                <c:ptCount val="13"/>
                <c:pt idx="0">
                  <c:v>0</c:v>
                </c:pt>
                <c:pt idx="1">
                  <c:v>214.69809885931559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0531456"/>
        <c:axId val="80532992"/>
      </c:barChart>
      <c:catAx>
        <c:axId val="805314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532992"/>
        <c:crosses val="autoZero"/>
        <c:auto val="1"/>
        <c:lblAlgn val="ctr"/>
        <c:lblOffset val="100"/>
      </c:catAx>
      <c:valAx>
        <c:axId val="805329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5314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Diego!$D$43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Diego!$D$44:$D$56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0683776"/>
        <c:axId val="80685312"/>
      </c:barChart>
      <c:catAx>
        <c:axId val="806837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685312"/>
        <c:crosses val="autoZero"/>
        <c:auto val="1"/>
        <c:lblAlgn val="ctr"/>
        <c:lblOffset val="100"/>
      </c:catAx>
      <c:valAx>
        <c:axId val="806853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6837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Diego!$F$43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Diego!$F$44:$F$56</c:f>
              <c:numCache>
                <c:formatCode>General</c:formatCode>
                <c:ptCount val="13"/>
                <c:pt idx="0">
                  <c:v>0</c:v>
                </c:pt>
                <c:pt idx="1">
                  <c:v>263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0717312"/>
        <c:axId val="80718848"/>
      </c:barChart>
      <c:catAx>
        <c:axId val="807173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718848"/>
        <c:crosses val="autoZero"/>
        <c:auto val="1"/>
        <c:lblAlgn val="ctr"/>
        <c:lblOffset val="100"/>
      </c:catAx>
      <c:valAx>
        <c:axId val="807188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7173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Diego!$H$43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135872"/>
        <c:axId val="81149952"/>
      </c:lineChart>
      <c:catAx>
        <c:axId val="811358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149952"/>
        <c:crosses val="autoZero"/>
        <c:auto val="1"/>
        <c:lblAlgn val="ctr"/>
        <c:lblOffset val="100"/>
      </c:catAx>
      <c:valAx>
        <c:axId val="811499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1358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Diego!$G$43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Diego!$A$44:$A$56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Diego!$G$44:$G$56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177600"/>
        <c:axId val="81187584"/>
      </c:lineChart>
      <c:catAx>
        <c:axId val="811776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187584"/>
        <c:crosses val="autoZero"/>
        <c:auto val="1"/>
        <c:lblAlgn val="ctr"/>
        <c:lblOffset val="100"/>
      </c:catAx>
      <c:valAx>
        <c:axId val="811875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1776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55" l="0.70000000000000062" r="0.70000000000000062" t="0.75000000000000355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Diego!$K$44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Diego!$L$43:$T$43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Diego!$L$44:$T$44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Diego!$K$45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Diego!$L$43:$T$43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Diego!$L$45:$T$45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Diego!$K$46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Diego!$L$43:$T$43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Diego!$L$46:$T$46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1128064"/>
        <c:axId val="80425344"/>
      </c:lineChart>
      <c:catAx>
        <c:axId val="811280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0425344"/>
        <c:crosses val="autoZero"/>
        <c:auto val="1"/>
        <c:lblAlgn val="ctr"/>
        <c:lblOffset val="100"/>
      </c:catAx>
      <c:valAx>
        <c:axId val="804253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12806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Evandro!$B$43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Evandro!$B$44:$B$56</c:f>
              <c:numCache>
                <c:formatCode>General</c:formatCode>
                <c:ptCount val="13"/>
                <c:pt idx="0">
                  <c:v>0</c:v>
                </c:pt>
                <c:pt idx="1">
                  <c:v>153697.71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246848"/>
        <c:axId val="81248640"/>
      </c:lineChart>
      <c:catAx>
        <c:axId val="812468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248640"/>
        <c:crosses val="autoZero"/>
        <c:auto val="1"/>
        <c:lblAlgn val="ctr"/>
        <c:lblOffset val="100"/>
      </c:catAx>
      <c:valAx>
        <c:axId val="812486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2468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Evandro!$C$43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Evandro!$C$44:$C$56</c:f>
              <c:numCache>
                <c:formatCode>General</c:formatCode>
                <c:ptCount val="13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255808"/>
        <c:axId val="81257600"/>
      </c:lineChart>
      <c:catAx>
        <c:axId val="812558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257600"/>
        <c:crosses val="autoZero"/>
        <c:auto val="1"/>
        <c:lblAlgn val="ctr"/>
        <c:lblOffset val="100"/>
      </c:catAx>
      <c:valAx>
        <c:axId val="812576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25580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Evandro!$E$43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Evandro!$E$44:$E$56</c:f>
              <c:numCache>
                <c:formatCode>General</c:formatCode>
                <c:ptCount val="13"/>
                <c:pt idx="0">
                  <c:v>0</c:v>
                </c:pt>
                <c:pt idx="1">
                  <c:v>734.35875114698388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342848"/>
        <c:axId val="81344384"/>
      </c:barChart>
      <c:catAx>
        <c:axId val="813428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344384"/>
        <c:crosses val="autoZero"/>
        <c:auto val="1"/>
        <c:lblAlgn val="ctr"/>
        <c:lblOffset val="100"/>
      </c:catAx>
      <c:valAx>
        <c:axId val="813443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3428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Evandro!$D$43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Evandro!$D$44:$D$56</c:f>
              <c:numCache>
                <c:formatCode>General</c:formatCode>
                <c:ptCount val="13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380480"/>
        <c:axId val="81382016"/>
      </c:barChart>
      <c:catAx>
        <c:axId val="813804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382016"/>
        <c:crosses val="autoZero"/>
        <c:auto val="1"/>
        <c:lblAlgn val="ctr"/>
        <c:lblOffset val="100"/>
      </c:catAx>
      <c:valAx>
        <c:axId val="813820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3804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Evandro!$F$43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Evandro!$F$44:$F$56</c:f>
              <c:numCache>
                <c:formatCode>General</c:formatCode>
                <c:ptCount val="13"/>
                <c:pt idx="0">
                  <c:v>0</c:v>
                </c:pt>
                <c:pt idx="1">
                  <c:v>628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467264"/>
        <c:axId val="81468800"/>
      </c:barChart>
      <c:catAx>
        <c:axId val="814672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468800"/>
        <c:crosses val="autoZero"/>
        <c:auto val="1"/>
        <c:lblAlgn val="ctr"/>
        <c:lblOffset val="100"/>
      </c:catAx>
      <c:valAx>
        <c:axId val="814688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4672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Evandro!$H$43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Evandro!$H$44:$H$56</c:f>
              <c:numCache>
                <c:formatCode>General</c:formatCode>
                <c:ptCount val="13"/>
                <c:pt idx="0">
                  <c:v>0</c:v>
                </c:pt>
                <c:pt idx="1">
                  <c:v>29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488512"/>
        <c:axId val="81502592"/>
      </c:lineChart>
      <c:catAx>
        <c:axId val="814885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502592"/>
        <c:crosses val="autoZero"/>
        <c:auto val="1"/>
        <c:lblAlgn val="ctr"/>
        <c:lblOffset val="100"/>
      </c:catAx>
      <c:valAx>
        <c:axId val="815025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4885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Evandro!$G$43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Evandro!$A$44:$A$56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Evandro!$G$44:$G$56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513856"/>
        <c:axId val="81552512"/>
      </c:lineChart>
      <c:catAx>
        <c:axId val="815138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552512"/>
        <c:crosses val="autoZero"/>
        <c:auto val="1"/>
        <c:lblAlgn val="ctr"/>
        <c:lblOffset val="100"/>
      </c:catAx>
      <c:valAx>
        <c:axId val="815525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5138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33" l="0.70000000000000062" r="0.70000000000000062" t="0.75000000000000333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Evandro!$K$44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Evandro!$L$43:$T$43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Evandro!$L$44:$T$44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Evandro!$K$45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Evandro!$L$43:$T$43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Evandro!$L$45:$T$45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Evandro!$K$46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Evandro!$L$43:$T$43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Evandro!$L$46:$T$46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1312768"/>
        <c:axId val="81314560"/>
      </c:lineChart>
      <c:catAx>
        <c:axId val="813127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314560"/>
        <c:crosses val="autoZero"/>
        <c:auto val="1"/>
        <c:lblAlgn val="ctr"/>
        <c:lblOffset val="100"/>
      </c:catAx>
      <c:valAx>
        <c:axId val="813145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31276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layout/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Everaldy!$B$43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Everaldy!$B$44:$B$56</c:f>
              <c:numCache>
                <c:formatCode>General</c:formatCode>
                <c:ptCount val="13"/>
                <c:pt idx="0">
                  <c:v>0</c:v>
                </c:pt>
                <c:pt idx="1">
                  <c:v>171447.16999999998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402880"/>
        <c:axId val="81638144"/>
      </c:lineChart>
      <c:catAx>
        <c:axId val="814028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638144"/>
        <c:crosses val="autoZero"/>
        <c:auto val="1"/>
        <c:lblAlgn val="ctr"/>
        <c:lblOffset val="100"/>
      </c:catAx>
      <c:valAx>
        <c:axId val="816381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4028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layout/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Everaldy!$C$43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723392"/>
        <c:axId val="81724928"/>
      </c:lineChart>
      <c:catAx>
        <c:axId val="817233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724928"/>
        <c:crosses val="autoZero"/>
        <c:auto val="1"/>
        <c:lblAlgn val="ctr"/>
        <c:lblOffset val="100"/>
      </c:catAx>
      <c:valAx>
        <c:axId val="817249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7233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Everaldy!$E$43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Everaldy!$E$44:$E$56</c:f>
              <c:numCache>
                <c:formatCode>General</c:formatCode>
                <c:ptCount val="13"/>
                <c:pt idx="0">
                  <c:v>0</c:v>
                </c:pt>
                <c:pt idx="1">
                  <c:v>850.07434307854874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756928"/>
        <c:axId val="81758464"/>
      </c:barChart>
      <c:catAx>
        <c:axId val="817569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758464"/>
        <c:crosses val="autoZero"/>
        <c:auto val="1"/>
        <c:lblAlgn val="ctr"/>
        <c:lblOffset val="100"/>
      </c:catAx>
      <c:valAx>
        <c:axId val="817584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75692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Everaldy!$D$43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Everaldy!$D$44:$D$56</c:f>
              <c:numCache>
                <c:formatCode>General</c:formatCode>
                <c:ptCount val="13"/>
                <c:pt idx="0">
                  <c:v>0</c:v>
                </c:pt>
                <c:pt idx="1">
                  <c:v>10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786368"/>
        <c:axId val="81787904"/>
      </c:barChart>
      <c:catAx>
        <c:axId val="817863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787904"/>
        <c:crosses val="autoZero"/>
        <c:auto val="1"/>
        <c:lblAlgn val="ctr"/>
        <c:lblOffset val="100"/>
      </c:catAx>
      <c:valAx>
        <c:axId val="817879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78636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Everaldy!$F$43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Everaldy!$F$44:$F$56</c:f>
              <c:numCache>
                <c:formatCode>General</c:formatCode>
                <c:ptCount val="13"/>
                <c:pt idx="0">
                  <c:v>0</c:v>
                </c:pt>
                <c:pt idx="1">
                  <c:v>405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1811712"/>
        <c:axId val="81817600"/>
      </c:barChart>
      <c:catAx>
        <c:axId val="818117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817600"/>
        <c:crosses val="autoZero"/>
        <c:auto val="1"/>
        <c:lblAlgn val="ctr"/>
        <c:lblOffset val="100"/>
      </c:catAx>
      <c:valAx>
        <c:axId val="818176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8117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Everaldy!$H$43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Everaldy!$H$44:$H$56</c:f>
              <c:numCache>
                <c:formatCode>General</c:formatCode>
                <c:ptCount val="13"/>
                <c:pt idx="0">
                  <c:v>0</c:v>
                </c:pt>
                <c:pt idx="1">
                  <c:v>11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828864"/>
        <c:axId val="81834752"/>
      </c:lineChart>
      <c:catAx>
        <c:axId val="818288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834752"/>
        <c:crosses val="autoZero"/>
        <c:auto val="1"/>
        <c:lblAlgn val="ctr"/>
        <c:lblOffset val="100"/>
      </c:catAx>
      <c:valAx>
        <c:axId val="818347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8288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Everaldy!$G$43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Everaldy!$A$44:$A$56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Everaldy!$G$44:$G$56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936384"/>
        <c:axId val="81937920"/>
      </c:lineChart>
      <c:catAx>
        <c:axId val="819363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937920"/>
        <c:crosses val="autoZero"/>
        <c:auto val="1"/>
        <c:lblAlgn val="ctr"/>
        <c:lblOffset val="100"/>
      </c:catAx>
      <c:valAx>
        <c:axId val="819379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93638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44" l="0.70000000000000062" r="0.70000000000000062" t="0.75000000000000244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Everaldy!$K$44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Everaldy!$L$43:$T$43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Everaldy!$L$44:$T$44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Everaldy!$K$45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Everaldy!$L$43:$T$43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Everaldy!$L$45:$T$45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Everaldy!$K$46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Everaldy!$L$43:$T$43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Everaldy!$L$46:$T$46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1698176"/>
        <c:axId val="81855616"/>
      </c:lineChart>
      <c:catAx>
        <c:axId val="816981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855616"/>
        <c:crosses val="autoZero"/>
        <c:auto val="1"/>
        <c:lblAlgn val="ctr"/>
        <c:lblOffset val="100"/>
      </c:catAx>
      <c:valAx>
        <c:axId val="818556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698176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Ivo!$B$43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Ivo!$B$44:$B$56</c:f>
              <c:numCache>
                <c:formatCode>General</c:formatCode>
                <c:ptCount val="13"/>
                <c:pt idx="0">
                  <c:v>0</c:v>
                </c:pt>
                <c:pt idx="1">
                  <c:v>143081.13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1874304"/>
        <c:axId val="83129472"/>
      </c:lineChart>
      <c:catAx>
        <c:axId val="8187430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129472"/>
        <c:crosses val="autoZero"/>
        <c:auto val="1"/>
        <c:lblAlgn val="ctr"/>
        <c:lblOffset val="100"/>
      </c:catAx>
      <c:valAx>
        <c:axId val="831294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187430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Ivo!$C$43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145088"/>
        <c:axId val="83146624"/>
      </c:lineChart>
      <c:catAx>
        <c:axId val="831450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146624"/>
        <c:crosses val="autoZero"/>
        <c:auto val="1"/>
        <c:lblAlgn val="ctr"/>
        <c:lblOffset val="100"/>
      </c:catAx>
      <c:valAx>
        <c:axId val="831466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14508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Ivo!$E$43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Ivo!$E$44:$E$56</c:f>
              <c:numCache>
                <c:formatCode>General</c:formatCode>
                <c:ptCount val="13"/>
                <c:pt idx="0">
                  <c:v>0</c:v>
                </c:pt>
                <c:pt idx="1">
                  <c:v>423.31695266272192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178624"/>
        <c:axId val="83180160"/>
      </c:barChart>
      <c:catAx>
        <c:axId val="831786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180160"/>
        <c:crosses val="autoZero"/>
        <c:auto val="1"/>
        <c:lblAlgn val="ctr"/>
        <c:lblOffset val="100"/>
      </c:catAx>
      <c:valAx>
        <c:axId val="831801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1786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Ivo!$D$43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Ivo!$D$44:$D$56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208064"/>
        <c:axId val="83209600"/>
      </c:barChart>
      <c:catAx>
        <c:axId val="832080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09600"/>
        <c:crosses val="autoZero"/>
        <c:auto val="1"/>
        <c:lblAlgn val="ctr"/>
        <c:lblOffset val="100"/>
      </c:catAx>
      <c:valAx>
        <c:axId val="832096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080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Ivo!$F$43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Ivo!$F$44:$F$56</c:f>
              <c:numCache>
                <c:formatCode>General</c:formatCode>
                <c:ptCount val="13"/>
                <c:pt idx="0">
                  <c:v>0</c:v>
                </c:pt>
                <c:pt idx="1">
                  <c:v>338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225216"/>
        <c:axId val="83231104"/>
      </c:barChart>
      <c:catAx>
        <c:axId val="832252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31104"/>
        <c:crosses val="autoZero"/>
        <c:auto val="1"/>
        <c:lblAlgn val="ctr"/>
        <c:lblOffset val="100"/>
      </c:catAx>
      <c:valAx>
        <c:axId val="832311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2521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Ivo!$H$43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250560"/>
        <c:axId val="83252352"/>
      </c:lineChart>
      <c:catAx>
        <c:axId val="832505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52352"/>
        <c:crosses val="autoZero"/>
        <c:auto val="1"/>
        <c:lblAlgn val="ctr"/>
        <c:lblOffset val="100"/>
      </c:catAx>
      <c:valAx>
        <c:axId val="832523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505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Ivo!$G$43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Ivo!$A$44:$A$56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288448"/>
        <c:axId val="83289984"/>
      </c:lineChart>
      <c:catAx>
        <c:axId val="832884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89984"/>
        <c:crosses val="autoZero"/>
        <c:auto val="1"/>
        <c:lblAlgn val="ctr"/>
        <c:lblOffset val="100"/>
      </c:catAx>
      <c:valAx>
        <c:axId val="832899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2884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Ivo!$K$44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Ivo!$L$43:$T$43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Ivo!$L$44:$T$44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Ivo!$K$45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Ivo!$L$43:$T$43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Ivo!$L$45:$T$45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Ivo!$K$46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Ivo!$L$43:$T$43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Ivo!$L$46:$T$46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3378176"/>
        <c:axId val="83379712"/>
      </c:lineChart>
      <c:catAx>
        <c:axId val="833781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379712"/>
        <c:crosses val="autoZero"/>
        <c:auto val="1"/>
        <c:lblAlgn val="ctr"/>
        <c:lblOffset val="100"/>
      </c:catAx>
      <c:valAx>
        <c:axId val="833797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37817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Jânio!$B$43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Jânio!$B$44:$B$56</c:f>
              <c:numCache>
                <c:formatCode>General</c:formatCode>
                <c:ptCount val="13"/>
                <c:pt idx="0">
                  <c:v>0</c:v>
                </c:pt>
                <c:pt idx="1">
                  <c:v>96940.14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426112"/>
        <c:axId val="78427648"/>
      </c:lineChart>
      <c:catAx>
        <c:axId val="784261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427648"/>
        <c:crosses val="autoZero"/>
        <c:auto val="1"/>
        <c:lblAlgn val="ctr"/>
        <c:lblOffset val="100"/>
      </c:catAx>
      <c:valAx>
        <c:axId val="784276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4261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Jânio!$C$43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Jânio!$C$44:$C$56</c:f>
              <c:numCache>
                <c:formatCode>General</c:formatCode>
                <c:ptCount val="13"/>
                <c:pt idx="0">
                  <c:v>0</c:v>
                </c:pt>
                <c:pt idx="1">
                  <c:v>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78439168"/>
        <c:axId val="78440704"/>
      </c:lineChart>
      <c:catAx>
        <c:axId val="784391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440704"/>
        <c:crosses val="autoZero"/>
        <c:auto val="1"/>
        <c:lblAlgn val="ctr"/>
        <c:lblOffset val="100"/>
      </c:catAx>
      <c:valAx>
        <c:axId val="784407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43916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Jânio!$E$43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Jânio!$E$44:$E$56</c:f>
              <c:numCache>
                <c:formatCode>General</c:formatCode>
                <c:ptCount val="13"/>
                <c:pt idx="0">
                  <c:v>0</c:v>
                </c:pt>
                <c:pt idx="1">
                  <c:v>259.89313672922253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641856"/>
        <c:axId val="83643392"/>
      </c:barChart>
      <c:catAx>
        <c:axId val="836418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643392"/>
        <c:crosses val="autoZero"/>
        <c:auto val="1"/>
        <c:lblAlgn val="ctr"/>
        <c:lblOffset val="100"/>
      </c:catAx>
      <c:valAx>
        <c:axId val="836433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6418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Jânio!$D$43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Jânio!$D$44:$D$56</c:f>
              <c:numCache>
                <c:formatCode>General</c:formatCode>
                <c:ptCount val="13"/>
                <c:pt idx="0">
                  <c:v>0</c:v>
                </c:pt>
                <c:pt idx="1">
                  <c:v>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663104"/>
        <c:axId val="83673088"/>
      </c:barChart>
      <c:catAx>
        <c:axId val="8366310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673088"/>
        <c:crosses val="autoZero"/>
        <c:auto val="1"/>
        <c:lblAlgn val="ctr"/>
        <c:lblOffset val="100"/>
      </c:catAx>
      <c:valAx>
        <c:axId val="836730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66310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Jânio!$F$43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Jânio!$F$44:$F$56</c:f>
              <c:numCache>
                <c:formatCode>General</c:formatCode>
                <c:ptCount val="13"/>
                <c:pt idx="0">
                  <c:v>0</c:v>
                </c:pt>
                <c:pt idx="1">
                  <c:v>373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696640"/>
        <c:axId val="83710720"/>
      </c:barChart>
      <c:catAx>
        <c:axId val="836966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710720"/>
        <c:crosses val="autoZero"/>
        <c:auto val="1"/>
        <c:lblAlgn val="ctr"/>
        <c:lblOffset val="100"/>
      </c:catAx>
      <c:valAx>
        <c:axId val="837107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6966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Jânio!$H$43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722240"/>
        <c:axId val="83723776"/>
      </c:lineChart>
      <c:catAx>
        <c:axId val="837222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723776"/>
        <c:crosses val="autoZero"/>
        <c:auto val="1"/>
        <c:lblAlgn val="ctr"/>
        <c:lblOffset val="100"/>
      </c:catAx>
      <c:valAx>
        <c:axId val="837237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7222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Jânio!$G$43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Jânio!$A$44:$A$56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Jânio!$G$44:$G$56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829504"/>
        <c:axId val="83831040"/>
      </c:lineChart>
      <c:catAx>
        <c:axId val="8382950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831040"/>
        <c:crosses val="autoZero"/>
        <c:auto val="1"/>
        <c:lblAlgn val="ctr"/>
        <c:lblOffset val="100"/>
      </c:catAx>
      <c:valAx>
        <c:axId val="838310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82950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Jânio!$K$44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Jânio!$L$43:$T$43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Jânio!$L$44:$T$44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Jânio!$K$45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Jânio!$L$43:$T$43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Jânio!$L$45:$T$45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Jânio!$K$46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Jânio!$L$43:$T$43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Jânio!$L$46:$T$46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4005248"/>
        <c:axId val="84006784"/>
      </c:lineChart>
      <c:catAx>
        <c:axId val="840052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006784"/>
        <c:crosses val="autoZero"/>
        <c:auto val="1"/>
        <c:lblAlgn val="ctr"/>
        <c:lblOffset val="100"/>
      </c:catAx>
      <c:valAx>
        <c:axId val="840067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00524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Junior!$B$43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Junior!$B$44:$B$56</c:f>
              <c:numCache>
                <c:formatCode>General</c:formatCode>
                <c:ptCount val="13"/>
                <c:pt idx="0">
                  <c:v>0</c:v>
                </c:pt>
                <c:pt idx="1">
                  <c:v>100826.37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066688"/>
        <c:axId val="84068224"/>
      </c:lineChart>
      <c:catAx>
        <c:axId val="840666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068224"/>
        <c:crosses val="autoZero"/>
        <c:auto val="1"/>
        <c:lblAlgn val="ctr"/>
        <c:lblOffset val="100"/>
      </c:catAx>
      <c:valAx>
        <c:axId val="840682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06668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Junior!$C$43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219008"/>
        <c:axId val="84220544"/>
      </c:lineChart>
      <c:catAx>
        <c:axId val="842190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20544"/>
        <c:crosses val="autoZero"/>
        <c:auto val="1"/>
        <c:lblAlgn val="ctr"/>
        <c:lblOffset val="100"/>
      </c:catAx>
      <c:valAx>
        <c:axId val="842205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1900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Junior!$E$43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Junior!$E$44:$E$56</c:f>
              <c:numCache>
                <c:formatCode>General</c:formatCode>
                <c:ptCount val="13"/>
                <c:pt idx="0">
                  <c:v>0</c:v>
                </c:pt>
                <c:pt idx="1">
                  <c:v>408.20392712550603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4244352"/>
        <c:axId val="84245888"/>
      </c:barChart>
      <c:catAx>
        <c:axId val="842443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45888"/>
        <c:crosses val="autoZero"/>
        <c:auto val="1"/>
        <c:lblAlgn val="ctr"/>
        <c:lblOffset val="100"/>
      </c:catAx>
      <c:valAx>
        <c:axId val="842458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443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Junior!$D$43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Junior!$D$44:$D$56</c:f>
              <c:numCache>
                <c:formatCode>General</c:formatCode>
                <c:ptCount val="13"/>
                <c:pt idx="0">
                  <c:v>0</c:v>
                </c:pt>
                <c:pt idx="1">
                  <c:v>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4273792"/>
        <c:axId val="84275584"/>
      </c:barChart>
      <c:catAx>
        <c:axId val="842737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75584"/>
        <c:crosses val="autoZero"/>
        <c:auto val="1"/>
        <c:lblAlgn val="ctr"/>
        <c:lblOffset val="100"/>
      </c:catAx>
      <c:valAx>
        <c:axId val="842755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737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Junior!$F$43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Junior!$F$44:$F$56</c:f>
              <c:numCache>
                <c:formatCode>General</c:formatCode>
                <c:ptCount val="13"/>
                <c:pt idx="0">
                  <c:v>0</c:v>
                </c:pt>
                <c:pt idx="1">
                  <c:v>247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4282752"/>
        <c:axId val="84305024"/>
      </c:barChart>
      <c:catAx>
        <c:axId val="842827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305024"/>
        <c:crosses val="autoZero"/>
        <c:auto val="1"/>
        <c:lblAlgn val="ctr"/>
        <c:lblOffset val="100"/>
      </c:catAx>
      <c:valAx>
        <c:axId val="843050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2827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Junior!$H$43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324736"/>
        <c:axId val="84326272"/>
      </c:lineChart>
      <c:catAx>
        <c:axId val="843247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326272"/>
        <c:crosses val="autoZero"/>
        <c:auto val="1"/>
        <c:lblAlgn val="ctr"/>
        <c:lblOffset val="100"/>
      </c:catAx>
      <c:valAx>
        <c:axId val="843262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32473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Junior!$G$43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Junior!$A$44:$A$56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Junior!$G$44:$G$56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366464"/>
        <c:axId val="84368000"/>
      </c:lineChart>
      <c:catAx>
        <c:axId val="843664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368000"/>
        <c:crosses val="autoZero"/>
        <c:auto val="1"/>
        <c:lblAlgn val="ctr"/>
        <c:lblOffset val="100"/>
      </c:catAx>
      <c:valAx>
        <c:axId val="843680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3664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Junior!$K$44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Junior!$L$43:$T$43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Junior!$L$44:$T$44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Junior!$K$45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Junior!$L$43:$T$43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Junior!$L$45:$T$45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Junior!$K$46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Junior!$L$43:$T$43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Junior!$L$46:$T$46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4431616"/>
        <c:axId val="84433152"/>
      </c:lineChart>
      <c:catAx>
        <c:axId val="844316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433152"/>
        <c:crosses val="autoZero"/>
        <c:auto val="1"/>
        <c:lblAlgn val="ctr"/>
        <c:lblOffset val="100"/>
      </c:catAx>
      <c:valAx>
        <c:axId val="844331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43161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Lúcio!$B$43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Lúcio!$B$44:$B$56</c:f>
              <c:numCache>
                <c:formatCode>General</c:formatCode>
                <c:ptCount val="13"/>
                <c:pt idx="0">
                  <c:v>0</c:v>
                </c:pt>
                <c:pt idx="1">
                  <c:v>83996.7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615936"/>
        <c:axId val="84617472"/>
      </c:lineChart>
      <c:catAx>
        <c:axId val="846159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617472"/>
        <c:crosses val="autoZero"/>
        <c:auto val="1"/>
        <c:lblAlgn val="ctr"/>
        <c:lblOffset val="100"/>
      </c:catAx>
      <c:valAx>
        <c:axId val="846174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61593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Lúcio!$C$43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Lúcio!$C$44:$C$56</c:f>
              <c:numCache>
                <c:formatCode>General</c:formatCode>
                <c:ptCount val="13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645376"/>
        <c:axId val="84646912"/>
      </c:lineChart>
      <c:catAx>
        <c:axId val="846453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646912"/>
        <c:crosses val="autoZero"/>
        <c:auto val="1"/>
        <c:lblAlgn val="ctr"/>
        <c:lblOffset val="100"/>
      </c:catAx>
      <c:valAx>
        <c:axId val="846469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6453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Lúcio!$E$43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Lúcio!$E$44:$E$56</c:f>
              <c:numCache>
                <c:formatCode>General</c:formatCode>
                <c:ptCount val="13"/>
                <c:pt idx="0">
                  <c:v>0</c:v>
                </c:pt>
                <c:pt idx="1">
                  <c:v>512.84182871465055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4674816"/>
        <c:axId val="84680704"/>
      </c:barChart>
      <c:catAx>
        <c:axId val="846748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680704"/>
        <c:crosses val="autoZero"/>
        <c:auto val="1"/>
        <c:lblAlgn val="ctr"/>
        <c:lblOffset val="100"/>
      </c:catAx>
      <c:valAx>
        <c:axId val="846807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67481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Lúcio!$D$43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Lúcio!$D$44:$D$56</c:f>
              <c:numCache>
                <c:formatCode>General</c:formatCode>
                <c:ptCount val="13"/>
                <c:pt idx="0">
                  <c:v>0</c:v>
                </c:pt>
                <c:pt idx="1">
                  <c:v>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4700160"/>
        <c:axId val="84714240"/>
      </c:barChart>
      <c:catAx>
        <c:axId val="847001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14240"/>
        <c:crosses val="autoZero"/>
        <c:auto val="1"/>
        <c:lblAlgn val="ctr"/>
        <c:lblOffset val="100"/>
      </c:catAx>
      <c:valAx>
        <c:axId val="847142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001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Lúcio!$F$43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Lúcio!$F$44:$F$56</c:f>
              <c:numCache>
                <c:formatCode>General</c:formatCode>
                <c:ptCount val="13"/>
                <c:pt idx="0">
                  <c:v>0</c:v>
                </c:pt>
                <c:pt idx="1">
                  <c:v>315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4733952"/>
        <c:axId val="84735488"/>
      </c:barChart>
      <c:catAx>
        <c:axId val="847339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35488"/>
        <c:crosses val="autoZero"/>
        <c:auto val="1"/>
        <c:lblAlgn val="ctr"/>
        <c:lblOffset val="100"/>
      </c:catAx>
      <c:valAx>
        <c:axId val="847354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339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Lúcio!$H$43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Lúcio!$H$44:$H$56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763392"/>
        <c:axId val="84764928"/>
      </c:lineChart>
      <c:catAx>
        <c:axId val="847633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64928"/>
        <c:crosses val="autoZero"/>
        <c:auto val="1"/>
        <c:lblAlgn val="ctr"/>
        <c:lblOffset val="100"/>
      </c:catAx>
      <c:valAx>
        <c:axId val="847649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633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Lúcio!$G$43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Lúcio!$A$44:$A$56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Lúcio!$G$44:$G$56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796928"/>
        <c:axId val="84798464"/>
      </c:lineChart>
      <c:catAx>
        <c:axId val="847969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98464"/>
        <c:crosses val="autoZero"/>
        <c:auto val="1"/>
        <c:lblAlgn val="ctr"/>
        <c:lblOffset val="100"/>
      </c:catAx>
      <c:valAx>
        <c:axId val="847984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79692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Lúcio!$K$44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Lúcio!$L$43:$T$43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Lúcio!$L$44:$T$44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Lúcio!$K$45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Lúcio!$L$43:$T$43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Lúcio!$L$45:$T$45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Lúcio!$K$46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Lúcio!$L$43:$T$43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Lúcio!$L$46:$T$46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4903040"/>
        <c:axId val="84904576"/>
      </c:lineChart>
      <c:catAx>
        <c:axId val="849030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904576"/>
        <c:crosses val="autoZero"/>
        <c:auto val="1"/>
        <c:lblAlgn val="ctr"/>
        <c:lblOffset val="100"/>
      </c:catAx>
      <c:valAx>
        <c:axId val="849045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90304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Nelson!$B$43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Nelson!$B$44:$B$56</c:f>
              <c:numCache>
                <c:formatCode>General</c:formatCode>
                <c:ptCount val="13"/>
                <c:pt idx="0">
                  <c:v>0</c:v>
                </c:pt>
                <c:pt idx="1">
                  <c:v>129529.36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956288"/>
        <c:axId val="84957824"/>
      </c:lineChart>
      <c:catAx>
        <c:axId val="849562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957824"/>
        <c:crosses val="autoZero"/>
        <c:auto val="1"/>
        <c:lblAlgn val="ctr"/>
        <c:lblOffset val="100"/>
      </c:catAx>
      <c:valAx>
        <c:axId val="849578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95628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Nelson!$C$43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Nelson!$C$44:$C$56</c:f>
              <c:numCache>
                <c:formatCode>General</c:formatCode>
                <c:ptCount val="13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4989824"/>
        <c:axId val="84991360"/>
      </c:lineChart>
      <c:catAx>
        <c:axId val="849898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991360"/>
        <c:crosses val="autoZero"/>
        <c:auto val="1"/>
        <c:lblAlgn val="ctr"/>
        <c:lblOffset val="100"/>
      </c:catAx>
      <c:valAx>
        <c:axId val="849913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49898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Nelson!$E$43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Nelson!$E$44:$E$56</c:f>
              <c:numCache>
                <c:formatCode>General</c:formatCode>
                <c:ptCount val="13"/>
                <c:pt idx="0">
                  <c:v>0</c:v>
                </c:pt>
                <c:pt idx="1">
                  <c:v>564.40387006079027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5133952"/>
        <c:axId val="85139840"/>
      </c:barChart>
      <c:catAx>
        <c:axId val="851339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139840"/>
        <c:crosses val="autoZero"/>
        <c:auto val="1"/>
        <c:lblAlgn val="ctr"/>
        <c:lblOffset val="100"/>
      </c:catAx>
      <c:valAx>
        <c:axId val="851398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1339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Nelson!$D$43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Nelson!$D$44:$D$56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5175680"/>
        <c:axId val="85181568"/>
      </c:barChart>
      <c:catAx>
        <c:axId val="851756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181568"/>
        <c:crosses val="autoZero"/>
        <c:auto val="1"/>
        <c:lblAlgn val="ctr"/>
        <c:lblOffset val="100"/>
      </c:catAx>
      <c:valAx>
        <c:axId val="8518156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1756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Nelson!$F$43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Nelson!$F$44:$F$56</c:f>
              <c:numCache>
                <c:formatCode>General</c:formatCode>
                <c:ptCount val="13"/>
                <c:pt idx="0">
                  <c:v>0</c:v>
                </c:pt>
                <c:pt idx="1">
                  <c:v>459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5070208"/>
        <c:axId val="85071744"/>
      </c:barChart>
      <c:catAx>
        <c:axId val="850702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071744"/>
        <c:crosses val="autoZero"/>
        <c:auto val="1"/>
        <c:lblAlgn val="ctr"/>
        <c:lblOffset val="100"/>
      </c:catAx>
      <c:valAx>
        <c:axId val="850717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07020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Nelson!$H$43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5083264"/>
        <c:axId val="85084800"/>
      </c:lineChart>
      <c:catAx>
        <c:axId val="850832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084800"/>
        <c:crosses val="autoZero"/>
        <c:auto val="1"/>
        <c:lblAlgn val="ctr"/>
        <c:lblOffset val="100"/>
      </c:catAx>
      <c:valAx>
        <c:axId val="850848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0832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Nelson!$G$43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Nelson!$A$44:$A$56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Nelson!$G$44:$G$56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5129088"/>
        <c:axId val="85130624"/>
      </c:lineChart>
      <c:catAx>
        <c:axId val="851290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130624"/>
        <c:crosses val="autoZero"/>
        <c:auto val="1"/>
        <c:lblAlgn val="ctr"/>
        <c:lblOffset val="100"/>
      </c:catAx>
      <c:valAx>
        <c:axId val="851306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12908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Nelson!$K$44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Nelson!$L$43:$T$43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Nelson!$L$44:$T$44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Nelson!$K$45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Nelson!$L$43:$T$43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Nelson!$L$45:$T$45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Nelson!$K$46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Nelson!$L$43:$T$43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Nelson!$L$46:$T$46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5218816"/>
        <c:axId val="85220352"/>
      </c:lineChart>
      <c:catAx>
        <c:axId val="852188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220352"/>
        <c:crosses val="autoZero"/>
        <c:auto val="1"/>
        <c:lblAlgn val="ctr"/>
        <c:lblOffset val="100"/>
      </c:catAx>
      <c:valAx>
        <c:axId val="852203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21881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Valdir!$B$43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Valdir!$B$44:$B$56</c:f>
              <c:numCache>
                <c:formatCode>General</c:formatCode>
                <c:ptCount val="13"/>
                <c:pt idx="0">
                  <c:v>0</c:v>
                </c:pt>
                <c:pt idx="1">
                  <c:v>74319.5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5063168"/>
        <c:axId val="85064704"/>
      </c:lineChart>
      <c:catAx>
        <c:axId val="850631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064704"/>
        <c:crosses val="autoZero"/>
        <c:auto val="1"/>
        <c:lblAlgn val="ctr"/>
        <c:lblOffset val="100"/>
      </c:catAx>
      <c:valAx>
        <c:axId val="850647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506316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Valdir!$C$43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Valdir!$C$44:$C$56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6530304"/>
        <c:axId val="86540288"/>
      </c:lineChart>
      <c:catAx>
        <c:axId val="8653030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540288"/>
        <c:crosses val="autoZero"/>
        <c:auto val="1"/>
        <c:lblAlgn val="ctr"/>
        <c:lblOffset val="100"/>
      </c:catAx>
      <c:valAx>
        <c:axId val="865402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53030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Valdir!$E$43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Valdir!$E$44:$E$56</c:f>
              <c:numCache>
                <c:formatCode>General</c:formatCode>
                <c:ptCount val="13"/>
                <c:pt idx="0">
                  <c:v>0</c:v>
                </c:pt>
                <c:pt idx="1">
                  <c:v>490.63152014652013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6563840"/>
        <c:axId val="86569728"/>
      </c:barChart>
      <c:catAx>
        <c:axId val="865638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569728"/>
        <c:crosses val="autoZero"/>
        <c:auto val="1"/>
        <c:lblAlgn val="ctr"/>
        <c:lblOffset val="100"/>
      </c:catAx>
      <c:valAx>
        <c:axId val="865697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5638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Valdir!$D$43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Valdir!$D$44:$D$56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6577152"/>
        <c:axId val="86578688"/>
      </c:barChart>
      <c:catAx>
        <c:axId val="865771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578688"/>
        <c:crosses val="autoZero"/>
        <c:auto val="1"/>
        <c:lblAlgn val="ctr"/>
        <c:lblOffset val="100"/>
      </c:catAx>
      <c:valAx>
        <c:axId val="865786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5771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Valdir!$F$43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Valdir!$F$44:$F$56</c:f>
              <c:numCache>
                <c:formatCode>General</c:formatCode>
                <c:ptCount val="13"/>
                <c:pt idx="0">
                  <c:v>0</c:v>
                </c:pt>
                <c:pt idx="1">
                  <c:v>287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6614784"/>
        <c:axId val="86616320"/>
      </c:barChart>
      <c:catAx>
        <c:axId val="866147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616320"/>
        <c:crosses val="autoZero"/>
        <c:auto val="1"/>
        <c:lblAlgn val="ctr"/>
        <c:lblOffset val="100"/>
      </c:catAx>
      <c:valAx>
        <c:axId val="866163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61478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Valdir!$H$43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6636032"/>
        <c:axId val="86637568"/>
      </c:lineChart>
      <c:catAx>
        <c:axId val="8663603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637568"/>
        <c:crosses val="autoZero"/>
        <c:auto val="1"/>
        <c:lblAlgn val="ctr"/>
        <c:lblOffset val="100"/>
      </c:catAx>
      <c:valAx>
        <c:axId val="8663756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63603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Valdir!$G$43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Valdir!$A$44:$A$56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Valdir!$G$44:$G$56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6747392"/>
        <c:axId val="86749184"/>
      </c:lineChart>
      <c:catAx>
        <c:axId val="867473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749184"/>
        <c:crosses val="autoZero"/>
        <c:auto val="1"/>
        <c:lblAlgn val="ctr"/>
        <c:lblOffset val="100"/>
      </c:catAx>
      <c:valAx>
        <c:axId val="867491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7473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66" l="0.70000000000000062" r="0.70000000000000062" t="0.75000000000000266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Valdir!$K$44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Valdir!$L$43:$T$43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Valdir!$L$44:$T$44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Valdir!$K$45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Valdir!$L$43:$T$43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Valdir!$L$45:$T$45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Valdir!$K$46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Valdir!$L$43:$T$43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Valdir!$L$46:$T$46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6701952"/>
        <c:axId val="86703488"/>
      </c:lineChart>
      <c:catAx>
        <c:axId val="867019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703488"/>
        <c:crosses val="autoZero"/>
        <c:auto val="1"/>
        <c:lblAlgn val="ctr"/>
        <c:lblOffset val="100"/>
      </c:catAx>
      <c:valAx>
        <c:axId val="867034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70195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Vanderley!$B$43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Vanderley!$B$44:$B$56</c:f>
              <c:numCache>
                <c:formatCode>General</c:formatCode>
                <c:ptCount val="13"/>
                <c:pt idx="0">
                  <c:v>0</c:v>
                </c:pt>
                <c:pt idx="1">
                  <c:v>196155.59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6808448"/>
        <c:axId val="86809984"/>
      </c:lineChart>
      <c:catAx>
        <c:axId val="868084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809984"/>
        <c:crosses val="autoZero"/>
        <c:auto val="1"/>
        <c:lblAlgn val="ctr"/>
        <c:lblOffset val="100"/>
      </c:catAx>
      <c:valAx>
        <c:axId val="868099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8084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Vanderley!$C$43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6825600"/>
        <c:axId val="86827392"/>
      </c:lineChart>
      <c:catAx>
        <c:axId val="868256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827392"/>
        <c:crosses val="autoZero"/>
        <c:auto val="1"/>
        <c:lblAlgn val="ctr"/>
        <c:lblOffset val="100"/>
      </c:catAx>
      <c:valAx>
        <c:axId val="868273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8256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Vanderley!$E$43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Vanderley!$E$44:$E$56</c:f>
              <c:numCache>
                <c:formatCode>General</c:formatCode>
                <c:ptCount val="13"/>
                <c:pt idx="0">
                  <c:v>0</c:v>
                </c:pt>
                <c:pt idx="1">
                  <c:v>322.62432565789476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8454144"/>
        <c:axId val="78476416"/>
      </c:barChart>
      <c:catAx>
        <c:axId val="7845414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476416"/>
        <c:crosses val="autoZero"/>
        <c:auto val="1"/>
        <c:lblAlgn val="ctr"/>
        <c:lblOffset val="100"/>
      </c:catAx>
      <c:valAx>
        <c:axId val="784764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45414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Vanderley!$D$43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Vanderley!$D$44:$D$56</c:f>
              <c:numCache>
                <c:formatCode>General</c:formatCode>
                <c:ptCount val="13"/>
                <c:pt idx="0">
                  <c:v>0</c:v>
                </c:pt>
                <c:pt idx="1">
                  <c:v>13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78504320"/>
        <c:axId val="78505856"/>
      </c:barChart>
      <c:catAx>
        <c:axId val="785043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05856"/>
        <c:crosses val="autoZero"/>
        <c:auto val="1"/>
        <c:lblAlgn val="ctr"/>
        <c:lblOffset val="100"/>
      </c:catAx>
      <c:valAx>
        <c:axId val="785058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7850432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Vanderley!$F$43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Vanderley!$F$44:$F$56</c:f>
              <c:numCache>
                <c:formatCode>General</c:formatCode>
                <c:ptCount val="13"/>
                <c:pt idx="0">
                  <c:v>0</c:v>
                </c:pt>
                <c:pt idx="1">
                  <c:v>608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3514496"/>
        <c:axId val="83516032"/>
      </c:barChart>
      <c:catAx>
        <c:axId val="835144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516032"/>
        <c:crosses val="autoZero"/>
        <c:auto val="1"/>
        <c:lblAlgn val="ctr"/>
        <c:lblOffset val="100"/>
      </c:catAx>
      <c:valAx>
        <c:axId val="8351603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51449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Vanderley!$H$43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539840"/>
        <c:axId val="83541376"/>
      </c:lineChart>
      <c:catAx>
        <c:axId val="835398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541376"/>
        <c:crosses val="autoZero"/>
        <c:auto val="1"/>
        <c:lblAlgn val="ctr"/>
        <c:lblOffset val="100"/>
      </c:catAx>
      <c:valAx>
        <c:axId val="835413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5398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Vanderley!$G$43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Vanderley!$A$44:$A$56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Vanderley!$G$44:$G$56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3552896"/>
        <c:axId val="87060864"/>
      </c:lineChart>
      <c:catAx>
        <c:axId val="835528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060864"/>
        <c:crosses val="autoZero"/>
        <c:auto val="1"/>
        <c:lblAlgn val="ctr"/>
        <c:lblOffset val="100"/>
      </c:catAx>
      <c:valAx>
        <c:axId val="870608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355289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11" l="0.70000000000000062" r="0.70000000000000062" t="0.75000000000000311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Vanderley!$K$44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Vanderley!$L$43:$T$43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Vanderley!$L$44:$T$44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Vanderley!$K$45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Vanderley!$L$43:$T$43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Vanderley!$L$45:$T$45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Vanderley!$K$46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Vanderley!$L$43:$T$43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Vanderley!$L$46:$T$46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6882560"/>
        <c:axId val="86892544"/>
      </c:lineChart>
      <c:catAx>
        <c:axId val="868825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892544"/>
        <c:crosses val="autoZero"/>
        <c:auto val="1"/>
        <c:lblAlgn val="ctr"/>
        <c:lblOffset val="100"/>
      </c:catAx>
      <c:valAx>
        <c:axId val="868925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688256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Talita!$B$43</c:f>
              <c:strCache>
                <c:ptCount val="1"/>
                <c:pt idx="0">
                  <c:v>Valor mensal das vendas</c:v>
                </c:pt>
              </c:strCache>
            </c:strRef>
          </c:tx>
          <c:marker>
            <c:symbol val="none"/>
          </c:marker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Talita!$B$44:$B$56</c:f>
              <c:numCache>
                <c:formatCode>General</c:formatCode>
                <c:ptCount val="13"/>
                <c:pt idx="0">
                  <c:v>0</c:v>
                </c:pt>
                <c:pt idx="1">
                  <c:v>25008.28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7193856"/>
        <c:axId val="87203840"/>
      </c:lineChart>
      <c:catAx>
        <c:axId val="871938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203840"/>
        <c:crosses val="autoZero"/>
        <c:auto val="1"/>
        <c:lblAlgn val="ctr"/>
        <c:lblOffset val="100"/>
      </c:catAx>
      <c:valAx>
        <c:axId val="872038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1938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92D05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Talita!$C$43</c:f>
              <c:strCache>
                <c:ptCount val="1"/>
                <c:pt idx="0">
                  <c:v>Clientes Novos e reativados</c:v>
                </c:pt>
              </c:strCache>
            </c:strRef>
          </c:tx>
          <c:marker>
            <c:symbol val="none"/>
          </c:marker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Talita!$C$44:$C$56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7227392"/>
        <c:axId val="87429888"/>
      </c:lineChart>
      <c:catAx>
        <c:axId val="872273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429888"/>
        <c:crosses val="autoZero"/>
        <c:auto val="1"/>
        <c:lblAlgn val="ctr"/>
        <c:lblOffset val="100"/>
      </c:catAx>
      <c:valAx>
        <c:axId val="874298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2273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Vendas</a:t>
            </a:r>
            <a:r>
              <a:rPr lang="en-US" sz="1600" baseline="0">
                <a:solidFill>
                  <a:srgbClr val="92D050"/>
                </a:solidFill>
              </a:rPr>
              <a:t> por Clientes</a:t>
            </a:r>
            <a:endParaRPr lang="en-US" sz="1600">
              <a:solidFill>
                <a:srgbClr val="92D050"/>
              </a:solidFill>
            </a:endParaRP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Talita!$E$43</c:f>
              <c:strCache>
                <c:ptCount val="1"/>
                <c:pt idx="0">
                  <c:v>Vendas por entregas</c:v>
                </c:pt>
              </c:strCache>
            </c:strRef>
          </c:tx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Talita!$E$44:$E$56</c:f>
              <c:numCache>
                <c:formatCode>General</c:formatCode>
                <c:ptCount val="13"/>
                <c:pt idx="0">
                  <c:v>0</c:v>
                </c:pt>
                <c:pt idx="1">
                  <c:v>182.54218978102188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7457792"/>
        <c:axId val="87459328"/>
      </c:barChart>
      <c:catAx>
        <c:axId val="874577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459328"/>
        <c:crosses val="autoZero"/>
        <c:auto val="1"/>
        <c:lblAlgn val="ctr"/>
        <c:lblOffset val="100"/>
      </c:catAx>
      <c:valAx>
        <c:axId val="874593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4577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clientes que é preciso activar no serasa</a:t>
            </a:r>
          </a:p>
        </c:rich>
      </c:tx>
    </c:title>
    <c:plotArea>
      <c:layout>
        <c:manualLayout>
          <c:layoutTarget val="inner"/>
          <c:xMode val="edge"/>
          <c:yMode val="edge"/>
          <c:x val="0.14200987012545771"/>
          <c:y val="0.27596782660231989"/>
          <c:w val="0.81052518920571826"/>
          <c:h val="0.56024384048768094"/>
        </c:manualLayout>
      </c:layout>
      <c:barChart>
        <c:barDir val="col"/>
        <c:grouping val="clustered"/>
        <c:ser>
          <c:idx val="0"/>
          <c:order val="0"/>
          <c:tx>
            <c:strRef>
              <c:f>Talita!$D$43</c:f>
              <c:strCache>
                <c:ptCount val="1"/>
                <c:pt idx="0">
                  <c:v>Nr de clientes ativados no Serasa</c:v>
                </c:pt>
              </c:strCache>
            </c:strRef>
          </c:tx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Talita!$D$44:$D$56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7491328"/>
        <c:axId val="87492864"/>
      </c:barChart>
      <c:catAx>
        <c:axId val="874913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492864"/>
        <c:crosses val="autoZero"/>
        <c:auto val="1"/>
        <c:lblAlgn val="ctr"/>
        <c:lblOffset val="100"/>
      </c:catAx>
      <c:valAx>
        <c:axId val="874928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49132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Talita!$F$43</c:f>
              <c:strCache>
                <c:ptCount val="1"/>
                <c:pt idx="0">
                  <c:v>Nr de entregas</c:v>
                </c:pt>
              </c:strCache>
            </c:strRef>
          </c:tx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Talita!$F$44:$F$56</c:f>
              <c:numCache>
                <c:formatCode>General</c:formatCode>
                <c:ptCount val="13"/>
                <c:pt idx="0">
                  <c:v>0</c:v>
                </c:pt>
                <c:pt idx="1">
                  <c:v>137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87528960"/>
        <c:axId val="87530496"/>
      </c:barChart>
      <c:catAx>
        <c:axId val="875289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530496"/>
        <c:crosses val="autoZero"/>
        <c:auto val="1"/>
        <c:lblAlgn val="ctr"/>
        <c:lblOffset val="100"/>
      </c:catAx>
      <c:valAx>
        <c:axId val="875304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52896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 algn="ctr" rtl="0">
              <a:def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 i="0" u="none" strike="noStrike" kern="1200" baseline="0">
                <a:solidFill>
                  <a:srgbClr val="C00000"/>
                </a:solidFill>
                <a:latin typeface="+mn-lt"/>
                <a:ea typeface="+mn-ea"/>
                <a:cs typeface="+mn-cs"/>
              </a:rPr>
              <a:t>Nr de pedidos colocados fora do tempo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Talita!$H$43</c:f>
              <c:strCache>
                <c:ptCount val="1"/>
                <c:pt idx="0">
                  <c:v>Nr de pedidos colocados fora do tempo</c:v>
                </c:pt>
              </c:strCache>
            </c:strRef>
          </c:tx>
          <c:marker>
            <c:symbol val="none"/>
          </c:marker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Talita!$H$44:$H$56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7550208"/>
        <c:axId val="87556096"/>
      </c:lineChart>
      <c:catAx>
        <c:axId val="875502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556096"/>
        <c:crosses val="autoZero"/>
        <c:auto val="1"/>
        <c:lblAlgn val="ctr"/>
        <c:lblOffset val="100"/>
      </c:catAx>
      <c:valAx>
        <c:axId val="875560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55020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 algn="ctr" rtl="0">
            <a:defRPr lang="en-US" sz="1600" b="1" i="0" u="none" strike="noStrike" kern="1200" baseline="0">
              <a:solidFill>
                <a:srgbClr val="C00000"/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plotArea>
      <c:layout/>
      <c:lineChart>
        <c:grouping val="standard"/>
        <c:ser>
          <c:idx val="0"/>
          <c:order val="0"/>
          <c:tx>
            <c:strRef>
              <c:f>Talita!$G$43</c:f>
              <c:strCache>
                <c:ptCount val="1"/>
                <c:pt idx="0">
                  <c:v>Carga que volta por pedido errado de vendedor</c:v>
                </c:pt>
              </c:strCache>
            </c:strRef>
          </c:tx>
          <c:marker>
            <c:symbol val="none"/>
          </c:marker>
          <c:cat>
            <c:strRef>
              <c:f>Talita!$A$44:$A$56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Talita!$G$44:$G$56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87583744"/>
        <c:axId val="87593728"/>
      </c:lineChart>
      <c:catAx>
        <c:axId val="8758374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593728"/>
        <c:crosses val="autoZero"/>
        <c:auto val="1"/>
        <c:lblAlgn val="ctr"/>
        <c:lblOffset val="100"/>
      </c:catAx>
      <c:valAx>
        <c:axId val="875937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58374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>
        <c:manualLayout>
          <c:layoutTarget val="inner"/>
          <c:xMode val="edge"/>
          <c:yMode val="edge"/>
          <c:x val="0.21433984425979904"/>
          <c:y val="5.3061823647882943E-2"/>
          <c:w val="0.65064253708618114"/>
          <c:h val="0.46170104575854193"/>
        </c:manualLayout>
      </c:layout>
      <c:lineChart>
        <c:grouping val="standard"/>
        <c:ser>
          <c:idx val="0"/>
          <c:order val="0"/>
          <c:tx>
            <c:strRef>
              <c:f>Talita!$K$44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Talita!$L$43:$T$43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Talita!$L$44:$T$44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Talita!$K$45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Talita!$L$43:$T$43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Talita!$L$45:$T$45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Talita!$K$46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Talita!$L$43:$T$43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Talita!$L$46:$T$46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87751296"/>
        <c:axId val="87232896"/>
      </c:lineChart>
      <c:catAx>
        <c:axId val="877512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232896"/>
        <c:crosses val="autoZero"/>
        <c:auto val="1"/>
        <c:lblAlgn val="ctr"/>
        <c:lblOffset val="100"/>
      </c:catAx>
      <c:valAx>
        <c:axId val="872328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8775129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Claiton!A1"/><Relationship Id="rId13" Type="http://schemas.openxmlformats.org/officeDocument/2006/relationships/hyperlink" Target="#Ivo!A1"/><Relationship Id="rId18" Type="http://schemas.openxmlformats.org/officeDocument/2006/relationships/hyperlink" Target="#Talita!A1"/><Relationship Id="rId3" Type="http://schemas.openxmlformats.org/officeDocument/2006/relationships/hyperlink" Target="d.%20Log&#237;stica.xlsx" TargetMode="External"/><Relationship Id="rId7" Type="http://schemas.openxmlformats.org/officeDocument/2006/relationships/hyperlink" Target="#Assis!A1"/><Relationship Id="rId12" Type="http://schemas.openxmlformats.org/officeDocument/2006/relationships/hyperlink" Target="#Everaldy!A1"/><Relationship Id="rId17" Type="http://schemas.openxmlformats.org/officeDocument/2006/relationships/hyperlink" Target="#J&#226;nio!A1"/><Relationship Id="rId2" Type="http://schemas.openxmlformats.org/officeDocument/2006/relationships/hyperlink" Target="b.%20Administra&#231;&#227;o.xlsx" TargetMode="External"/><Relationship Id="rId16" Type="http://schemas.openxmlformats.org/officeDocument/2006/relationships/hyperlink" Target="#L&#250;cio!A1"/><Relationship Id="rId20" Type="http://schemas.openxmlformats.org/officeDocument/2006/relationships/hyperlink" Target="#Nelson!A1"/><Relationship Id="rId1" Type="http://schemas.openxmlformats.org/officeDocument/2006/relationships/image" Target="../media/image1.jpeg"/><Relationship Id="rId6" Type="http://schemas.openxmlformats.org/officeDocument/2006/relationships/hyperlink" Target="#Adelar!A1"/><Relationship Id="rId11" Type="http://schemas.openxmlformats.org/officeDocument/2006/relationships/hyperlink" Target="#Evandro!A1"/><Relationship Id="rId5" Type="http://schemas.openxmlformats.org/officeDocument/2006/relationships/hyperlink" Target="c.Vendas.xlsx" TargetMode="External"/><Relationship Id="rId15" Type="http://schemas.openxmlformats.org/officeDocument/2006/relationships/hyperlink" Target="#Valdir!A1"/><Relationship Id="rId10" Type="http://schemas.openxmlformats.org/officeDocument/2006/relationships/hyperlink" Target="#Diego!A1"/><Relationship Id="rId19" Type="http://schemas.openxmlformats.org/officeDocument/2006/relationships/hyperlink" Target="#Vanderley!A1"/><Relationship Id="rId4" Type="http://schemas.openxmlformats.org/officeDocument/2006/relationships/hyperlink" Target="#'Evo regi&#245;es'!A1"/><Relationship Id="rId9" Type="http://schemas.openxmlformats.org/officeDocument/2006/relationships/hyperlink" Target="#Cleiton!A1"/><Relationship Id="rId14" Type="http://schemas.openxmlformats.org/officeDocument/2006/relationships/hyperlink" Target="#Junior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17.xml"/><Relationship Id="rId21" Type="http://schemas.openxmlformats.org/officeDocument/2006/relationships/hyperlink" Target="#Vanderley!A1"/><Relationship Id="rId7" Type="http://schemas.openxmlformats.org/officeDocument/2006/relationships/chart" Target="../charts/chart21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16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11" Type="http://schemas.openxmlformats.org/officeDocument/2006/relationships/hyperlink" Target="#Cleiton!A1"/><Relationship Id="rId24" Type="http://schemas.openxmlformats.org/officeDocument/2006/relationships/chart" Target="../charts/chart22.xml"/><Relationship Id="rId5" Type="http://schemas.openxmlformats.org/officeDocument/2006/relationships/chart" Target="../charts/chart19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18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25.xml"/><Relationship Id="rId21" Type="http://schemas.openxmlformats.org/officeDocument/2006/relationships/hyperlink" Target="#Vanderley!A1"/><Relationship Id="rId7" Type="http://schemas.openxmlformats.org/officeDocument/2006/relationships/chart" Target="../charts/chart29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24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11" Type="http://schemas.openxmlformats.org/officeDocument/2006/relationships/hyperlink" Target="#Cleiton!A1"/><Relationship Id="rId24" Type="http://schemas.openxmlformats.org/officeDocument/2006/relationships/chart" Target="../charts/chart30.xml"/><Relationship Id="rId5" Type="http://schemas.openxmlformats.org/officeDocument/2006/relationships/chart" Target="../charts/chart27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26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33.xml"/><Relationship Id="rId21" Type="http://schemas.openxmlformats.org/officeDocument/2006/relationships/hyperlink" Target="#Vanderley!A1"/><Relationship Id="rId7" Type="http://schemas.openxmlformats.org/officeDocument/2006/relationships/chart" Target="../charts/chart37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32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31.xml"/><Relationship Id="rId6" Type="http://schemas.openxmlformats.org/officeDocument/2006/relationships/chart" Target="../charts/chart36.xml"/><Relationship Id="rId11" Type="http://schemas.openxmlformats.org/officeDocument/2006/relationships/hyperlink" Target="#Cleiton!A1"/><Relationship Id="rId24" Type="http://schemas.openxmlformats.org/officeDocument/2006/relationships/chart" Target="../charts/chart38.xml"/><Relationship Id="rId5" Type="http://schemas.openxmlformats.org/officeDocument/2006/relationships/chart" Target="../charts/chart35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34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41.xml"/><Relationship Id="rId21" Type="http://schemas.openxmlformats.org/officeDocument/2006/relationships/hyperlink" Target="#Vanderley!A1"/><Relationship Id="rId7" Type="http://schemas.openxmlformats.org/officeDocument/2006/relationships/chart" Target="../charts/chart45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40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39.xml"/><Relationship Id="rId6" Type="http://schemas.openxmlformats.org/officeDocument/2006/relationships/chart" Target="../charts/chart44.xml"/><Relationship Id="rId11" Type="http://schemas.openxmlformats.org/officeDocument/2006/relationships/hyperlink" Target="#Cleiton!A1"/><Relationship Id="rId24" Type="http://schemas.openxmlformats.org/officeDocument/2006/relationships/chart" Target="../charts/chart46.xml"/><Relationship Id="rId5" Type="http://schemas.openxmlformats.org/officeDocument/2006/relationships/chart" Target="../charts/chart43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42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49.xml"/><Relationship Id="rId21" Type="http://schemas.openxmlformats.org/officeDocument/2006/relationships/hyperlink" Target="#Vanderley!A1"/><Relationship Id="rId7" Type="http://schemas.openxmlformats.org/officeDocument/2006/relationships/chart" Target="../charts/chart53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48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47.xml"/><Relationship Id="rId6" Type="http://schemas.openxmlformats.org/officeDocument/2006/relationships/chart" Target="../charts/chart52.xml"/><Relationship Id="rId11" Type="http://schemas.openxmlformats.org/officeDocument/2006/relationships/hyperlink" Target="#Cleiton!A1"/><Relationship Id="rId24" Type="http://schemas.openxmlformats.org/officeDocument/2006/relationships/chart" Target="../charts/chart54.xml"/><Relationship Id="rId5" Type="http://schemas.openxmlformats.org/officeDocument/2006/relationships/chart" Target="../charts/chart51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50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57.xml"/><Relationship Id="rId21" Type="http://schemas.openxmlformats.org/officeDocument/2006/relationships/hyperlink" Target="#Vanderley!A1"/><Relationship Id="rId7" Type="http://schemas.openxmlformats.org/officeDocument/2006/relationships/chart" Target="../charts/chart61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56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55.xml"/><Relationship Id="rId6" Type="http://schemas.openxmlformats.org/officeDocument/2006/relationships/chart" Target="../charts/chart60.xml"/><Relationship Id="rId11" Type="http://schemas.openxmlformats.org/officeDocument/2006/relationships/hyperlink" Target="#Cleiton!A1"/><Relationship Id="rId24" Type="http://schemas.openxmlformats.org/officeDocument/2006/relationships/chart" Target="../charts/chart62.xml"/><Relationship Id="rId5" Type="http://schemas.openxmlformats.org/officeDocument/2006/relationships/chart" Target="../charts/chart59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58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65.xml"/><Relationship Id="rId21" Type="http://schemas.openxmlformats.org/officeDocument/2006/relationships/hyperlink" Target="#Vanderley!A1"/><Relationship Id="rId7" Type="http://schemas.openxmlformats.org/officeDocument/2006/relationships/chart" Target="../charts/chart69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64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11" Type="http://schemas.openxmlformats.org/officeDocument/2006/relationships/hyperlink" Target="#Cleiton!A1"/><Relationship Id="rId24" Type="http://schemas.openxmlformats.org/officeDocument/2006/relationships/chart" Target="../charts/chart70.xml"/><Relationship Id="rId5" Type="http://schemas.openxmlformats.org/officeDocument/2006/relationships/chart" Target="../charts/chart67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66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73.xml"/><Relationship Id="rId21" Type="http://schemas.openxmlformats.org/officeDocument/2006/relationships/hyperlink" Target="#Vanderley!A1"/><Relationship Id="rId7" Type="http://schemas.openxmlformats.org/officeDocument/2006/relationships/chart" Target="../charts/chart77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72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11" Type="http://schemas.openxmlformats.org/officeDocument/2006/relationships/hyperlink" Target="#Cleiton!A1"/><Relationship Id="rId24" Type="http://schemas.openxmlformats.org/officeDocument/2006/relationships/chart" Target="../charts/chart78.xml"/><Relationship Id="rId5" Type="http://schemas.openxmlformats.org/officeDocument/2006/relationships/chart" Target="../charts/chart75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74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81.xml"/><Relationship Id="rId21" Type="http://schemas.openxmlformats.org/officeDocument/2006/relationships/hyperlink" Target="#Vanderley!A1"/><Relationship Id="rId7" Type="http://schemas.openxmlformats.org/officeDocument/2006/relationships/chart" Target="../charts/chart85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80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79.xml"/><Relationship Id="rId6" Type="http://schemas.openxmlformats.org/officeDocument/2006/relationships/chart" Target="../charts/chart84.xml"/><Relationship Id="rId11" Type="http://schemas.openxmlformats.org/officeDocument/2006/relationships/hyperlink" Target="#Cleiton!A1"/><Relationship Id="rId24" Type="http://schemas.openxmlformats.org/officeDocument/2006/relationships/chart" Target="../charts/chart86.xml"/><Relationship Id="rId5" Type="http://schemas.openxmlformats.org/officeDocument/2006/relationships/chart" Target="../charts/chart83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82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89.xml"/><Relationship Id="rId21" Type="http://schemas.openxmlformats.org/officeDocument/2006/relationships/hyperlink" Target="#Vanderley!A1"/><Relationship Id="rId7" Type="http://schemas.openxmlformats.org/officeDocument/2006/relationships/chart" Target="../charts/chart93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88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87.xml"/><Relationship Id="rId6" Type="http://schemas.openxmlformats.org/officeDocument/2006/relationships/chart" Target="../charts/chart92.xml"/><Relationship Id="rId11" Type="http://schemas.openxmlformats.org/officeDocument/2006/relationships/hyperlink" Target="#Cleiton!A1"/><Relationship Id="rId24" Type="http://schemas.openxmlformats.org/officeDocument/2006/relationships/chart" Target="../charts/chart94.xml"/><Relationship Id="rId5" Type="http://schemas.openxmlformats.org/officeDocument/2006/relationships/chart" Target="../charts/chart91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90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97.xml"/><Relationship Id="rId21" Type="http://schemas.openxmlformats.org/officeDocument/2006/relationships/hyperlink" Target="#Vanderley!A1"/><Relationship Id="rId7" Type="http://schemas.openxmlformats.org/officeDocument/2006/relationships/chart" Target="../charts/chart101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96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95.xml"/><Relationship Id="rId6" Type="http://schemas.openxmlformats.org/officeDocument/2006/relationships/chart" Target="../charts/chart100.xml"/><Relationship Id="rId11" Type="http://schemas.openxmlformats.org/officeDocument/2006/relationships/hyperlink" Target="#Cleiton!A1"/><Relationship Id="rId24" Type="http://schemas.openxmlformats.org/officeDocument/2006/relationships/chart" Target="../charts/chart102.xml"/><Relationship Id="rId5" Type="http://schemas.openxmlformats.org/officeDocument/2006/relationships/chart" Target="../charts/chart99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98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105.xml"/><Relationship Id="rId21" Type="http://schemas.openxmlformats.org/officeDocument/2006/relationships/hyperlink" Target="#Vanderley!A1"/><Relationship Id="rId7" Type="http://schemas.openxmlformats.org/officeDocument/2006/relationships/chart" Target="../charts/chart109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104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103.xml"/><Relationship Id="rId6" Type="http://schemas.openxmlformats.org/officeDocument/2006/relationships/chart" Target="../charts/chart108.xml"/><Relationship Id="rId11" Type="http://schemas.openxmlformats.org/officeDocument/2006/relationships/hyperlink" Target="#Cleiton!A1"/><Relationship Id="rId24" Type="http://schemas.openxmlformats.org/officeDocument/2006/relationships/chart" Target="../charts/chart110.xml"/><Relationship Id="rId5" Type="http://schemas.openxmlformats.org/officeDocument/2006/relationships/chart" Target="../charts/chart107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106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113.xml"/><Relationship Id="rId21" Type="http://schemas.openxmlformats.org/officeDocument/2006/relationships/hyperlink" Target="#Vanderley!A1"/><Relationship Id="rId7" Type="http://schemas.openxmlformats.org/officeDocument/2006/relationships/chart" Target="../charts/chart117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112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111.xml"/><Relationship Id="rId6" Type="http://schemas.openxmlformats.org/officeDocument/2006/relationships/chart" Target="../charts/chart116.xml"/><Relationship Id="rId11" Type="http://schemas.openxmlformats.org/officeDocument/2006/relationships/hyperlink" Target="#Cleiton!A1"/><Relationship Id="rId24" Type="http://schemas.openxmlformats.org/officeDocument/2006/relationships/chart" Target="../charts/chart118.xml"/><Relationship Id="rId5" Type="http://schemas.openxmlformats.org/officeDocument/2006/relationships/chart" Target="../charts/chart115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114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121.xml"/><Relationship Id="rId21" Type="http://schemas.openxmlformats.org/officeDocument/2006/relationships/hyperlink" Target="#Vanderley!A1"/><Relationship Id="rId7" Type="http://schemas.openxmlformats.org/officeDocument/2006/relationships/chart" Target="../charts/chart125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120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119.xml"/><Relationship Id="rId6" Type="http://schemas.openxmlformats.org/officeDocument/2006/relationships/chart" Target="../charts/chart124.xml"/><Relationship Id="rId11" Type="http://schemas.openxmlformats.org/officeDocument/2006/relationships/hyperlink" Target="#Cleiton!A1"/><Relationship Id="rId24" Type="http://schemas.openxmlformats.org/officeDocument/2006/relationships/chart" Target="../charts/chart126.xml"/><Relationship Id="rId5" Type="http://schemas.openxmlformats.org/officeDocument/2006/relationships/chart" Target="../charts/chart123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122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hyperlink" Target="#Adelar!A1"/><Relationship Id="rId13" Type="http://schemas.openxmlformats.org/officeDocument/2006/relationships/hyperlink" Target="#Evandro!A1"/><Relationship Id="rId18" Type="http://schemas.openxmlformats.org/officeDocument/2006/relationships/hyperlink" Target="#L&#250;cio!A1"/><Relationship Id="rId3" Type="http://schemas.openxmlformats.org/officeDocument/2006/relationships/chart" Target="../charts/chart129.xml"/><Relationship Id="rId21" Type="http://schemas.openxmlformats.org/officeDocument/2006/relationships/hyperlink" Target="#Vanderley!A1"/><Relationship Id="rId7" Type="http://schemas.openxmlformats.org/officeDocument/2006/relationships/chart" Target="../charts/chart133.xml"/><Relationship Id="rId12" Type="http://schemas.openxmlformats.org/officeDocument/2006/relationships/hyperlink" Target="#Diego!A1"/><Relationship Id="rId17" Type="http://schemas.openxmlformats.org/officeDocument/2006/relationships/hyperlink" Target="#Valdir!A1"/><Relationship Id="rId2" Type="http://schemas.openxmlformats.org/officeDocument/2006/relationships/chart" Target="../charts/chart128.xml"/><Relationship Id="rId16" Type="http://schemas.openxmlformats.org/officeDocument/2006/relationships/hyperlink" Target="#Junior!A1"/><Relationship Id="rId20" Type="http://schemas.openxmlformats.org/officeDocument/2006/relationships/hyperlink" Target="#Talita!A1"/><Relationship Id="rId1" Type="http://schemas.openxmlformats.org/officeDocument/2006/relationships/chart" Target="../charts/chart127.xml"/><Relationship Id="rId6" Type="http://schemas.openxmlformats.org/officeDocument/2006/relationships/chart" Target="../charts/chart132.xml"/><Relationship Id="rId11" Type="http://schemas.openxmlformats.org/officeDocument/2006/relationships/hyperlink" Target="#Cleiton!A1"/><Relationship Id="rId24" Type="http://schemas.openxmlformats.org/officeDocument/2006/relationships/chart" Target="../charts/chart134.xml"/><Relationship Id="rId5" Type="http://schemas.openxmlformats.org/officeDocument/2006/relationships/chart" Target="../charts/chart131.xml"/><Relationship Id="rId15" Type="http://schemas.openxmlformats.org/officeDocument/2006/relationships/hyperlink" Target="#Ivo!A1"/><Relationship Id="rId23" Type="http://schemas.openxmlformats.org/officeDocument/2006/relationships/hyperlink" Target="#In&#237;cio!A1"/><Relationship Id="rId10" Type="http://schemas.openxmlformats.org/officeDocument/2006/relationships/hyperlink" Target="#Claiton!A1"/><Relationship Id="rId19" Type="http://schemas.openxmlformats.org/officeDocument/2006/relationships/hyperlink" Target="#J&#226;nio!A1"/><Relationship Id="rId4" Type="http://schemas.openxmlformats.org/officeDocument/2006/relationships/chart" Target="../charts/chart130.xml"/><Relationship Id="rId9" Type="http://schemas.openxmlformats.org/officeDocument/2006/relationships/hyperlink" Target="#Assis!A1"/><Relationship Id="rId14" Type="http://schemas.openxmlformats.org/officeDocument/2006/relationships/hyperlink" Target="#Everaldy!A1"/><Relationship Id="rId22" Type="http://schemas.openxmlformats.org/officeDocument/2006/relationships/hyperlink" Target="#Nelso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447675</xdr:colOff>
      <xdr:row>2</xdr:row>
      <xdr:rowOff>0</xdr:rowOff>
    </xdr:from>
    <xdr:to>
      <xdr:col>13</xdr:col>
      <xdr:colOff>342900</xdr:colOff>
      <xdr:row>7</xdr:row>
      <xdr:rowOff>123825</xdr:rowOff>
    </xdr:to>
    <xdr:pic>
      <xdr:nvPicPr>
        <xdr:cNvPr id="2" name="Picture 1" descr="logo (1)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14875" y="381000"/>
          <a:ext cx="3552825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9525</xdr:colOff>
      <xdr:row>3</xdr:row>
      <xdr:rowOff>180975</xdr:rowOff>
    </xdr:from>
    <xdr:to>
      <xdr:col>4</xdr:col>
      <xdr:colOff>590550</xdr:colOff>
      <xdr:row>5</xdr:row>
      <xdr:rowOff>9525</xdr:rowOff>
    </xdr:to>
    <xdr:sp macro="" textlink="">
      <xdr:nvSpPr>
        <xdr:cNvPr id="3" name="Rectangle 2">
          <a:hlinkClick xmlns:r="http://schemas.openxmlformats.org/officeDocument/2006/relationships" r:id="rId2"/>
        </xdr:cNvPr>
        <xdr:cNvSpPr/>
      </xdr:nvSpPr>
      <xdr:spPr>
        <a:xfrm>
          <a:off x="1838325" y="7905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Administração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0</xdr:colOff>
      <xdr:row>6</xdr:row>
      <xdr:rowOff>0</xdr:rowOff>
    </xdr:from>
    <xdr:to>
      <xdr:col>4</xdr:col>
      <xdr:colOff>581025</xdr:colOff>
      <xdr:row>7</xdr:row>
      <xdr:rowOff>19050</xdr:rowOff>
    </xdr:to>
    <xdr:sp macro="" textlink="">
      <xdr:nvSpPr>
        <xdr:cNvPr id="4" name="Rectangle 3">
          <a:hlinkClick xmlns:r="http://schemas.openxmlformats.org/officeDocument/2006/relationships" r:id="rId3"/>
        </xdr:cNvPr>
        <xdr:cNvSpPr/>
      </xdr:nvSpPr>
      <xdr:spPr>
        <a:xfrm>
          <a:off x="1828800" y="11811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Logística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0</xdr:colOff>
      <xdr:row>8</xdr:row>
      <xdr:rowOff>0</xdr:rowOff>
    </xdr:from>
    <xdr:to>
      <xdr:col>4</xdr:col>
      <xdr:colOff>581025</xdr:colOff>
      <xdr:row>9</xdr:row>
      <xdr:rowOff>19050</xdr:rowOff>
    </xdr:to>
    <xdr:sp macro="" textlink="">
      <xdr:nvSpPr>
        <xdr:cNvPr id="5" name="Rectangle 4">
          <a:hlinkClick xmlns:r="http://schemas.openxmlformats.org/officeDocument/2006/relationships" r:id="rId4"/>
        </xdr:cNvPr>
        <xdr:cNvSpPr/>
      </xdr:nvSpPr>
      <xdr:spPr>
        <a:xfrm>
          <a:off x="1828800" y="15621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Região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9525</xdr:colOff>
      <xdr:row>2</xdr:row>
      <xdr:rowOff>57150</xdr:rowOff>
    </xdr:from>
    <xdr:to>
      <xdr:col>4</xdr:col>
      <xdr:colOff>590550</xdr:colOff>
      <xdr:row>3</xdr:row>
      <xdr:rowOff>38100</xdr:rowOff>
    </xdr:to>
    <xdr:sp macro="" textlink="">
      <xdr:nvSpPr>
        <xdr:cNvPr id="6" name="Rectangle 5">
          <a:hlinkClick xmlns:r="http://schemas.openxmlformats.org/officeDocument/2006/relationships" r:id="rId5"/>
        </xdr:cNvPr>
        <xdr:cNvSpPr/>
      </xdr:nvSpPr>
      <xdr:spPr>
        <a:xfrm>
          <a:off x="18383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Vendas</a:t>
          </a:r>
        </a:p>
      </xdr:txBody>
    </xdr:sp>
    <xdr:clientData/>
  </xdr:twoCellAnchor>
  <xdr:twoCellAnchor>
    <xdr:from>
      <xdr:col>0</xdr:col>
      <xdr:colOff>142875</xdr:colOff>
      <xdr:row>11</xdr:row>
      <xdr:rowOff>104775</xdr:rowOff>
    </xdr:from>
    <xdr:to>
      <xdr:col>2</xdr:col>
      <xdr:colOff>114300</xdr:colOff>
      <xdr:row>12</xdr:row>
      <xdr:rowOff>123825</xdr:rowOff>
    </xdr:to>
    <xdr:sp macro="" textlink="">
      <xdr:nvSpPr>
        <xdr:cNvPr id="7" name="Rectangle 6">
          <a:hlinkClick xmlns:r="http://schemas.openxmlformats.org/officeDocument/2006/relationships" r:id="rId6"/>
        </xdr:cNvPr>
        <xdr:cNvSpPr/>
      </xdr:nvSpPr>
      <xdr:spPr>
        <a:xfrm>
          <a:off x="1428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11</xdr:row>
      <xdr:rowOff>104775</xdr:rowOff>
    </xdr:from>
    <xdr:to>
      <xdr:col>4</xdr:col>
      <xdr:colOff>228600</xdr:colOff>
      <xdr:row>12</xdr:row>
      <xdr:rowOff>123825</xdr:rowOff>
    </xdr:to>
    <xdr:sp macro="" textlink="">
      <xdr:nvSpPr>
        <xdr:cNvPr id="8" name="Rectangle 7">
          <a:hlinkClick xmlns:r="http://schemas.openxmlformats.org/officeDocument/2006/relationships" r:id="rId7"/>
        </xdr:cNvPr>
        <xdr:cNvSpPr/>
      </xdr:nvSpPr>
      <xdr:spPr>
        <a:xfrm>
          <a:off x="14763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11</xdr:row>
      <xdr:rowOff>114300</xdr:rowOff>
    </xdr:from>
    <xdr:to>
      <xdr:col>6</xdr:col>
      <xdr:colOff>323850</xdr:colOff>
      <xdr:row>12</xdr:row>
      <xdr:rowOff>133350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27908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11</xdr:row>
      <xdr:rowOff>114300</xdr:rowOff>
    </xdr:from>
    <xdr:to>
      <xdr:col>8</xdr:col>
      <xdr:colOff>409575</xdr:colOff>
      <xdr:row>12</xdr:row>
      <xdr:rowOff>133350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409575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11</xdr:row>
      <xdr:rowOff>114300</xdr:rowOff>
    </xdr:from>
    <xdr:to>
      <xdr:col>10</xdr:col>
      <xdr:colOff>514350</xdr:colOff>
      <xdr:row>12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54197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11</xdr:row>
      <xdr:rowOff>114300</xdr:rowOff>
    </xdr:from>
    <xdr:to>
      <xdr:col>13</xdr:col>
      <xdr:colOff>9525</xdr:colOff>
      <xdr:row>12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67437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11</xdr:row>
      <xdr:rowOff>114300</xdr:rowOff>
    </xdr:from>
    <xdr:to>
      <xdr:col>15</xdr:col>
      <xdr:colOff>123825</xdr:colOff>
      <xdr:row>12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80772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13</xdr:row>
      <xdr:rowOff>9525</xdr:rowOff>
    </xdr:from>
    <xdr:to>
      <xdr:col>2</xdr:col>
      <xdr:colOff>104775</xdr:colOff>
      <xdr:row>14</xdr:row>
      <xdr:rowOff>28575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133350" y="25622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13</xdr:row>
      <xdr:rowOff>19050</xdr:rowOff>
    </xdr:from>
    <xdr:to>
      <xdr:col>6</xdr:col>
      <xdr:colOff>314325</xdr:colOff>
      <xdr:row>14</xdr:row>
      <xdr:rowOff>38100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278130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13</xdr:row>
      <xdr:rowOff>28575</xdr:rowOff>
    </xdr:from>
    <xdr:to>
      <xdr:col>13</xdr:col>
      <xdr:colOff>19050</xdr:colOff>
      <xdr:row>14</xdr:row>
      <xdr:rowOff>47625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6753225" y="25812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13</xdr:row>
      <xdr:rowOff>38100</xdr:rowOff>
    </xdr:from>
    <xdr:to>
      <xdr:col>8</xdr:col>
      <xdr:colOff>409575</xdr:colOff>
      <xdr:row>14</xdr:row>
      <xdr:rowOff>57150</xdr:rowOff>
    </xdr:to>
    <xdr:sp macro="" textlink="">
      <xdr:nvSpPr>
        <xdr:cNvPr id="23" name="Rectangle 22">
          <a:hlinkClick xmlns:r="http://schemas.openxmlformats.org/officeDocument/2006/relationships" r:id="rId16"/>
        </xdr:cNvPr>
        <xdr:cNvSpPr/>
      </xdr:nvSpPr>
      <xdr:spPr>
        <a:xfrm>
          <a:off x="409575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13</xdr:row>
      <xdr:rowOff>19050</xdr:rowOff>
    </xdr:from>
    <xdr:to>
      <xdr:col>4</xdr:col>
      <xdr:colOff>219075</xdr:colOff>
      <xdr:row>14</xdr:row>
      <xdr:rowOff>38100</xdr:rowOff>
    </xdr:to>
    <xdr:sp macro="" textlink="">
      <xdr:nvSpPr>
        <xdr:cNvPr id="26" name="Rectangle 25">
          <a:hlinkClick xmlns:r="http://schemas.openxmlformats.org/officeDocument/2006/relationships" r:id="rId17"/>
        </xdr:cNvPr>
        <xdr:cNvSpPr/>
      </xdr:nvSpPr>
      <xdr:spPr>
        <a:xfrm>
          <a:off x="146685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14</xdr:row>
      <xdr:rowOff>142875</xdr:rowOff>
    </xdr:from>
    <xdr:to>
      <xdr:col>2</xdr:col>
      <xdr:colOff>95250</xdr:colOff>
      <xdr:row>15</xdr:row>
      <xdr:rowOff>161925</xdr:rowOff>
    </xdr:to>
    <xdr:sp macro="" textlink="">
      <xdr:nvSpPr>
        <xdr:cNvPr id="30" name="Rectangle 29">
          <a:hlinkClick xmlns:r="http://schemas.openxmlformats.org/officeDocument/2006/relationships" r:id="rId18"/>
        </xdr:cNvPr>
        <xdr:cNvSpPr/>
      </xdr:nvSpPr>
      <xdr:spPr>
        <a:xfrm>
          <a:off x="123825" y="28860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13</xdr:row>
      <xdr:rowOff>28575</xdr:rowOff>
    </xdr:from>
    <xdr:to>
      <xdr:col>15</xdr:col>
      <xdr:colOff>123825</xdr:colOff>
      <xdr:row>14</xdr:row>
      <xdr:rowOff>47625</xdr:rowOff>
    </xdr:to>
    <xdr:sp macro="" textlink="">
      <xdr:nvSpPr>
        <xdr:cNvPr id="31" name="Rectangle 30">
          <a:hlinkClick xmlns:r="http://schemas.openxmlformats.org/officeDocument/2006/relationships" r:id="rId19"/>
        </xdr:cNvPr>
        <xdr:cNvSpPr/>
      </xdr:nvSpPr>
      <xdr:spPr>
        <a:xfrm>
          <a:off x="8077200" y="25812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13</xdr:row>
      <xdr:rowOff>19050</xdr:rowOff>
    </xdr:from>
    <xdr:to>
      <xdr:col>10</xdr:col>
      <xdr:colOff>514350</xdr:colOff>
      <xdr:row>14</xdr:row>
      <xdr:rowOff>38100</xdr:rowOff>
    </xdr:to>
    <xdr:sp macro="" textlink="">
      <xdr:nvSpPr>
        <xdr:cNvPr id="32" name="Rectangle 31">
          <a:hlinkClick xmlns:r="http://schemas.openxmlformats.org/officeDocument/2006/relationships" r:id="rId20"/>
        </xdr:cNvPr>
        <xdr:cNvSpPr/>
      </xdr:nvSpPr>
      <xdr:spPr>
        <a:xfrm>
          <a:off x="5419725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180976</xdr:colOff>
      <xdr:row>0</xdr:row>
      <xdr:rowOff>133350</xdr:rowOff>
    </xdr:from>
    <xdr:to>
      <xdr:col>5</xdr:col>
      <xdr:colOff>104775</xdr:colOff>
      <xdr:row>15</xdr:row>
      <xdr:rowOff>19050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123825</xdr:colOff>
      <xdr:row>0</xdr:row>
      <xdr:rowOff>123825</xdr:rowOff>
    </xdr:from>
    <xdr:to>
      <xdr:col>10</xdr:col>
      <xdr:colOff>257175</xdr:colOff>
      <xdr:row>15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476250</xdr:colOff>
      <xdr:row>0</xdr:row>
      <xdr:rowOff>142875</xdr:rowOff>
    </xdr:from>
    <xdr:to>
      <xdr:col>16</xdr:col>
      <xdr:colOff>161925</xdr:colOff>
      <xdr:row>15</xdr:row>
      <xdr:rowOff>28575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352426</xdr:colOff>
      <xdr:row>15</xdr:row>
      <xdr:rowOff>66674</xdr:rowOff>
    </xdr:from>
    <xdr:to>
      <xdr:col>16</xdr:col>
      <xdr:colOff>476250</xdr:colOff>
      <xdr:row>30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</xdr:colOff>
      <xdr:row>15</xdr:row>
      <xdr:rowOff>57150</xdr:rowOff>
    </xdr:from>
    <xdr:to>
      <xdr:col>3</xdr:col>
      <xdr:colOff>495301</xdr:colOff>
      <xdr:row>29</xdr:row>
      <xdr:rowOff>180975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38101</xdr:colOff>
      <xdr:row>15</xdr:row>
      <xdr:rowOff>66674</xdr:rowOff>
    </xdr:from>
    <xdr:to>
      <xdr:col>12</xdr:col>
      <xdr:colOff>428625</xdr:colOff>
      <xdr:row>30</xdr:row>
      <xdr:rowOff>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400050</xdr:colOff>
      <xdr:row>15</xdr:row>
      <xdr:rowOff>66675</xdr:rowOff>
    </xdr:from>
    <xdr:to>
      <xdr:col>8</xdr:col>
      <xdr:colOff>142875</xdr:colOff>
      <xdr:row>30</xdr:row>
      <xdr:rowOff>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28575</xdr:rowOff>
    </xdr:from>
    <xdr:to>
      <xdr:col>8</xdr:col>
      <xdr:colOff>514350</xdr:colOff>
      <xdr:row>21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533400</xdr:colOff>
      <xdr:row>0</xdr:row>
      <xdr:rowOff>9524</xdr:rowOff>
    </xdr:from>
    <xdr:to>
      <xdr:col>18</xdr:col>
      <xdr:colOff>95250</xdr:colOff>
      <xdr:row>21</xdr:row>
      <xdr:rowOff>133349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22</xdr:row>
      <xdr:rowOff>133350</xdr:rowOff>
    </xdr:from>
    <xdr:to>
      <xdr:col>5</xdr:col>
      <xdr:colOff>571500</xdr:colOff>
      <xdr:row>37</xdr:row>
      <xdr:rowOff>171450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9526</xdr:colOff>
      <xdr:row>22</xdr:row>
      <xdr:rowOff>123825</xdr:rowOff>
    </xdr:from>
    <xdr:to>
      <xdr:col>12</xdr:col>
      <xdr:colOff>276226</xdr:colOff>
      <xdr:row>38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37</xdr:row>
      <xdr:rowOff>38100</xdr:rowOff>
    </xdr:from>
    <xdr:to>
      <xdr:col>5</xdr:col>
      <xdr:colOff>447675</xdr:colOff>
      <xdr:row>52</xdr:row>
      <xdr:rowOff>76200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542924</xdr:colOff>
      <xdr:row>37</xdr:row>
      <xdr:rowOff>85724</xdr:rowOff>
    </xdr:from>
    <xdr:to>
      <xdr:col>15</xdr:col>
      <xdr:colOff>419099</xdr:colOff>
      <xdr:row>52</xdr:row>
      <xdr:rowOff>133350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476249</xdr:colOff>
      <xdr:row>22</xdr:row>
      <xdr:rowOff>171450</xdr:rowOff>
    </xdr:from>
    <xdr:to>
      <xdr:col>21</xdr:col>
      <xdr:colOff>314324</xdr:colOff>
      <xdr:row>38</xdr:row>
      <xdr:rowOff>76200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88" name="Rectangle 87">
          <a:hlinkClick xmlns:r="http://schemas.openxmlformats.org/officeDocument/2006/relationships" r:id="rId8"/>
        </xdr:cNvPr>
        <xdr:cNvSpPr/>
      </xdr:nvSpPr>
      <xdr:spPr>
        <a:xfrm>
          <a:off x="1428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89" name="Rectangle 88">
          <a:hlinkClick xmlns:r="http://schemas.openxmlformats.org/officeDocument/2006/relationships" r:id="rId9"/>
        </xdr:cNvPr>
        <xdr:cNvSpPr/>
      </xdr:nvSpPr>
      <xdr:spPr>
        <a:xfrm>
          <a:off x="14763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90" name="Rectangle 89">
          <a:hlinkClick xmlns:r="http://schemas.openxmlformats.org/officeDocument/2006/relationships" r:id="rId10"/>
        </xdr:cNvPr>
        <xdr:cNvSpPr/>
      </xdr:nvSpPr>
      <xdr:spPr>
        <a:xfrm>
          <a:off x="27908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91" name="Rectangle 90">
          <a:hlinkClick xmlns:r="http://schemas.openxmlformats.org/officeDocument/2006/relationships" r:id="rId11"/>
        </xdr:cNvPr>
        <xdr:cNvSpPr/>
      </xdr:nvSpPr>
      <xdr:spPr>
        <a:xfrm>
          <a:off x="409575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92" name="Rectangle 91">
          <a:hlinkClick xmlns:r="http://schemas.openxmlformats.org/officeDocument/2006/relationships" r:id="rId12"/>
        </xdr:cNvPr>
        <xdr:cNvSpPr/>
      </xdr:nvSpPr>
      <xdr:spPr>
        <a:xfrm>
          <a:off x="54197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93" name="Rectangle 92">
          <a:hlinkClick xmlns:r="http://schemas.openxmlformats.org/officeDocument/2006/relationships" r:id="rId13"/>
        </xdr:cNvPr>
        <xdr:cNvSpPr/>
      </xdr:nvSpPr>
      <xdr:spPr>
        <a:xfrm>
          <a:off x="67437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94" name="Rectangle 93">
          <a:hlinkClick xmlns:r="http://schemas.openxmlformats.org/officeDocument/2006/relationships" r:id="rId14"/>
        </xdr:cNvPr>
        <xdr:cNvSpPr/>
      </xdr:nvSpPr>
      <xdr:spPr>
        <a:xfrm>
          <a:off x="80772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95" name="Rectangle 94">
          <a:hlinkClick xmlns:r="http://schemas.openxmlformats.org/officeDocument/2006/relationships" r:id="rId15"/>
        </xdr:cNvPr>
        <xdr:cNvSpPr/>
      </xdr:nvSpPr>
      <xdr:spPr>
        <a:xfrm>
          <a:off x="133350" y="25622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96" name="Rectangle 95">
          <a:hlinkClick xmlns:r="http://schemas.openxmlformats.org/officeDocument/2006/relationships" r:id="rId16"/>
        </xdr:cNvPr>
        <xdr:cNvSpPr/>
      </xdr:nvSpPr>
      <xdr:spPr>
        <a:xfrm>
          <a:off x="278130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97" name="Rectangle 96">
          <a:hlinkClick xmlns:r="http://schemas.openxmlformats.org/officeDocument/2006/relationships" r:id="rId17"/>
        </xdr:cNvPr>
        <xdr:cNvSpPr/>
      </xdr:nvSpPr>
      <xdr:spPr>
        <a:xfrm>
          <a:off x="6753225" y="25812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98" name="Rectangle 97">
          <a:hlinkClick xmlns:r="http://schemas.openxmlformats.org/officeDocument/2006/relationships" r:id="rId18"/>
        </xdr:cNvPr>
        <xdr:cNvSpPr/>
      </xdr:nvSpPr>
      <xdr:spPr>
        <a:xfrm>
          <a:off x="409575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99" name="Rectangle 98">
          <a:hlinkClick xmlns:r="http://schemas.openxmlformats.org/officeDocument/2006/relationships" r:id="rId19"/>
        </xdr:cNvPr>
        <xdr:cNvSpPr/>
      </xdr:nvSpPr>
      <xdr:spPr>
        <a:xfrm>
          <a:off x="146685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100" name="Rectangle 99">
          <a:hlinkClick xmlns:r="http://schemas.openxmlformats.org/officeDocument/2006/relationships" r:id="rId20"/>
        </xdr:cNvPr>
        <xdr:cNvSpPr/>
      </xdr:nvSpPr>
      <xdr:spPr>
        <a:xfrm>
          <a:off x="123825" y="28860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101" name="Rectangle 100">
          <a:hlinkClick xmlns:r="http://schemas.openxmlformats.org/officeDocument/2006/relationships" r:id="rId21"/>
        </xdr:cNvPr>
        <xdr:cNvSpPr/>
      </xdr:nvSpPr>
      <xdr:spPr>
        <a:xfrm>
          <a:off x="8077200" y="25812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102" name="Rectangle 101">
          <a:hlinkClick xmlns:r="http://schemas.openxmlformats.org/officeDocument/2006/relationships" r:id="rId22"/>
        </xdr:cNvPr>
        <xdr:cNvSpPr/>
      </xdr:nvSpPr>
      <xdr:spPr>
        <a:xfrm>
          <a:off x="5419725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103" name="Rectangle 102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380999</xdr:colOff>
      <xdr:row>8</xdr:row>
      <xdr:rowOff>133349</xdr:rowOff>
    </xdr:from>
    <xdr:to>
      <xdr:col>29</xdr:col>
      <xdr:colOff>28575</xdr:colOff>
      <xdr:row>31</xdr:row>
      <xdr:rowOff>85724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20</xdr:col>
      <xdr:colOff>0</xdr:colOff>
      <xdr:row>8</xdr:row>
      <xdr:rowOff>47626</xdr:rowOff>
    </xdr:from>
    <xdr:to>
      <xdr:col>28</xdr:col>
      <xdr:colOff>66675</xdr:colOff>
      <xdr:row>27</xdr:row>
      <xdr:rowOff>95250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504824</xdr:colOff>
      <xdr:row>9</xdr:row>
      <xdr:rowOff>104774</xdr:rowOff>
    </xdr:from>
    <xdr:to>
      <xdr:col>28</xdr:col>
      <xdr:colOff>590549</xdr:colOff>
      <xdr:row>28</xdr:row>
      <xdr:rowOff>152399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333375</xdr:colOff>
      <xdr:row>9</xdr:row>
      <xdr:rowOff>171450</xdr:rowOff>
    </xdr:from>
    <xdr:to>
      <xdr:col>29</xdr:col>
      <xdr:colOff>1</xdr:colOff>
      <xdr:row>28</xdr:row>
      <xdr:rowOff>142875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428625</xdr:colOff>
      <xdr:row>9</xdr:row>
      <xdr:rowOff>85725</xdr:rowOff>
    </xdr:from>
    <xdr:to>
      <xdr:col>28</xdr:col>
      <xdr:colOff>104775</xdr:colOff>
      <xdr:row>27</xdr:row>
      <xdr:rowOff>171450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457199</xdr:colOff>
      <xdr:row>8</xdr:row>
      <xdr:rowOff>66674</xdr:rowOff>
    </xdr:from>
    <xdr:to>
      <xdr:col>30</xdr:col>
      <xdr:colOff>333375</xdr:colOff>
      <xdr:row>29</xdr:row>
      <xdr:rowOff>85725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533399</xdr:colOff>
      <xdr:row>8</xdr:row>
      <xdr:rowOff>180975</xdr:rowOff>
    </xdr:from>
    <xdr:to>
      <xdr:col>29</xdr:col>
      <xdr:colOff>561975</xdr:colOff>
      <xdr:row>32</xdr:row>
      <xdr:rowOff>142875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20</xdr:col>
      <xdr:colOff>190500</xdr:colOff>
      <xdr:row>7</xdr:row>
      <xdr:rowOff>57150</xdr:rowOff>
    </xdr:from>
    <xdr:to>
      <xdr:col>30</xdr:col>
      <xdr:colOff>47626</xdr:colOff>
      <xdr:row>32</xdr:row>
      <xdr:rowOff>47625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447675</xdr:colOff>
      <xdr:row>8</xdr:row>
      <xdr:rowOff>123825</xdr:rowOff>
    </xdr:from>
    <xdr:to>
      <xdr:col>28</xdr:col>
      <xdr:colOff>57150</xdr:colOff>
      <xdr:row>28</xdr:row>
      <xdr:rowOff>161925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523874</xdr:colOff>
      <xdr:row>10</xdr:row>
      <xdr:rowOff>161924</xdr:rowOff>
    </xdr:from>
    <xdr:to>
      <xdr:col>30</xdr:col>
      <xdr:colOff>28575</xdr:colOff>
      <xdr:row>31</xdr:row>
      <xdr:rowOff>133350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104775</xdr:colOff>
      <xdr:row>9</xdr:row>
      <xdr:rowOff>161925</xdr:rowOff>
    </xdr:from>
    <xdr:to>
      <xdr:col>27</xdr:col>
      <xdr:colOff>571500</xdr:colOff>
      <xdr:row>31</xdr:row>
      <xdr:rowOff>19050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304800</xdr:colOff>
      <xdr:row>8</xdr:row>
      <xdr:rowOff>0</xdr:rowOff>
    </xdr:from>
    <xdr:to>
      <xdr:col>29</xdr:col>
      <xdr:colOff>533400</xdr:colOff>
      <xdr:row>29</xdr:row>
      <xdr:rowOff>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7</xdr:row>
      <xdr:rowOff>152400</xdr:rowOff>
    </xdr:from>
    <xdr:to>
      <xdr:col>6</xdr:col>
      <xdr:colOff>238125</xdr:colOff>
      <xdr:row>23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161925</xdr:colOff>
      <xdr:row>8</xdr:row>
      <xdr:rowOff>171450</xdr:rowOff>
    </xdr:from>
    <xdr:to>
      <xdr:col>29</xdr:col>
      <xdr:colOff>47625</xdr:colOff>
      <xdr:row>31</xdr:row>
      <xdr:rowOff>152400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104775</xdr:colOff>
      <xdr:row>7</xdr:row>
      <xdr:rowOff>133350</xdr:rowOff>
    </xdr:from>
    <xdr:to>
      <xdr:col>29</xdr:col>
      <xdr:colOff>542925</xdr:colOff>
      <xdr:row>30</xdr:row>
      <xdr:rowOff>85725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7</xdr:row>
      <xdr:rowOff>171450</xdr:rowOff>
    </xdr:from>
    <xdr:to>
      <xdr:col>6</xdr:col>
      <xdr:colOff>276225</xdr:colOff>
      <xdr:row>23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209550</xdr:colOff>
      <xdr:row>7</xdr:row>
      <xdr:rowOff>190499</xdr:rowOff>
    </xdr:from>
    <xdr:to>
      <xdr:col>12</xdr:col>
      <xdr:colOff>381000</xdr:colOff>
      <xdr:row>22</xdr:row>
      <xdr:rowOff>104774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352425</xdr:colOff>
      <xdr:row>7</xdr:row>
      <xdr:rowOff>180975</xdr:rowOff>
    </xdr:from>
    <xdr:to>
      <xdr:col>19</xdr:col>
      <xdr:colOff>9525</xdr:colOff>
      <xdr:row>22</xdr:row>
      <xdr:rowOff>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552450</xdr:colOff>
      <xdr:row>22</xdr:row>
      <xdr:rowOff>123824</xdr:rowOff>
    </xdr:from>
    <xdr:to>
      <xdr:col>18</xdr:col>
      <xdr:colOff>447675</xdr:colOff>
      <xdr:row>38</xdr:row>
      <xdr:rowOff>133349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400050</xdr:colOff>
      <xdr:row>23</xdr:row>
      <xdr:rowOff>190499</xdr:rowOff>
    </xdr:from>
    <xdr:to>
      <xdr:col>9</xdr:col>
      <xdr:colOff>333375</xdr:colOff>
      <xdr:row>38</xdr:row>
      <xdr:rowOff>28574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266702</xdr:colOff>
      <xdr:row>24</xdr:row>
      <xdr:rowOff>19050</xdr:rowOff>
    </xdr:from>
    <xdr:to>
      <xdr:col>13</xdr:col>
      <xdr:colOff>581026</xdr:colOff>
      <xdr:row>38</xdr:row>
      <xdr:rowOff>95250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</xdr:colOff>
      <xdr:row>24</xdr:row>
      <xdr:rowOff>19050</xdr:rowOff>
    </xdr:from>
    <xdr:to>
      <xdr:col>4</xdr:col>
      <xdr:colOff>400050</xdr:colOff>
      <xdr:row>37</xdr:row>
      <xdr:rowOff>133350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Adelar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1047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Assis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Claiton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Cleiton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Diego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Evandro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Everaldy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19050</xdr:rowOff>
    </xdr:from>
    <xdr:to>
      <xdr:col>6</xdr:col>
      <xdr:colOff>314325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Junior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47625</xdr:colOff>
      <xdr:row>2</xdr:row>
      <xdr:rowOff>28575</xdr:rowOff>
    </xdr:from>
    <xdr:to>
      <xdr:col>13</xdr:col>
      <xdr:colOff>19050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753225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Valdir</a:t>
          </a: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4095750" y="4572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Lúcio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66850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Jânio</a:t>
          </a:r>
        </a:p>
      </xdr:txBody>
    </xdr:sp>
    <xdr:clientData/>
  </xdr:twoCellAnchor>
  <xdr:twoCellAnchor>
    <xdr:from>
      <xdr:col>0</xdr:col>
      <xdr:colOff>123825</xdr:colOff>
      <xdr:row>3</xdr:row>
      <xdr:rowOff>142875</xdr:rowOff>
    </xdr:from>
    <xdr:to>
      <xdr:col>2</xdr:col>
      <xdr:colOff>95250</xdr:colOff>
      <xdr:row>4</xdr:row>
      <xdr:rowOff>161925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23825" y="7524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Talita</a:t>
          </a:r>
        </a:p>
      </xdr:txBody>
    </xdr:sp>
    <xdr:clientData/>
  </xdr:twoCellAnchor>
  <xdr:twoCellAnchor>
    <xdr:from>
      <xdr:col>13</xdr:col>
      <xdr:colOff>152400</xdr:colOff>
      <xdr:row>2</xdr:row>
      <xdr:rowOff>28575</xdr:rowOff>
    </xdr:from>
    <xdr:to>
      <xdr:col>15</xdr:col>
      <xdr:colOff>123825</xdr:colOff>
      <xdr:row>3</xdr:row>
      <xdr:rowOff>47625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8077200" y="4476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Vanderley</a:t>
          </a:r>
        </a:p>
      </xdr:txBody>
    </xdr:sp>
    <xdr:clientData/>
  </xdr:twoCellAnchor>
  <xdr:twoCellAnchor>
    <xdr:from>
      <xdr:col>8</xdr:col>
      <xdr:colOff>542925</xdr:colOff>
      <xdr:row>2</xdr:row>
      <xdr:rowOff>19050</xdr:rowOff>
    </xdr:from>
    <xdr:to>
      <xdr:col>10</xdr:col>
      <xdr:colOff>514350</xdr:colOff>
      <xdr:row>3</xdr:row>
      <xdr:rowOff>38100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54197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Nelson</a:t>
          </a:r>
        </a:p>
      </xdr:txBody>
    </xdr:sp>
    <xdr:clientData/>
  </xdr:twoCellAnchor>
  <xdr:twoCellAnchor>
    <xdr:from>
      <xdr:col>2</xdr:col>
      <xdr:colOff>228600</xdr:colOff>
      <xdr:row>3</xdr:row>
      <xdr:rowOff>152400</xdr:rowOff>
    </xdr:from>
    <xdr:to>
      <xdr:col>6</xdr:col>
      <xdr:colOff>314325</xdr:colOff>
      <xdr:row>5</xdr:row>
      <xdr:rowOff>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1447800" y="762000"/>
          <a:ext cx="2524125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</a:p>
      </xdr:txBody>
    </xdr:sp>
    <xdr:clientData/>
  </xdr:twoCellAnchor>
  <xdr:twoCellAnchor>
    <xdr:from>
      <xdr:col>19</xdr:col>
      <xdr:colOff>114300</xdr:colOff>
      <xdr:row>8</xdr:row>
      <xdr:rowOff>161925</xdr:rowOff>
    </xdr:from>
    <xdr:to>
      <xdr:col>30</xdr:col>
      <xdr:colOff>304800</xdr:colOff>
      <xdr:row>31</xdr:row>
      <xdr:rowOff>38100</xdr:rowOff>
    </xdr:to>
    <xdr:graphicFrame macro="">
      <xdr:nvGraphicFramePr>
        <xdr:cNvPr id="25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2.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1.1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2.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3.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4.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5.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6.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7.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8.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9.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0.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1.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2.1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_Avalia&#231;&#227;o%20360&#18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>
        <row r="3">
          <cell r="C3">
            <v>1</v>
          </cell>
        </row>
      </sheetData>
      <sheetData sheetId="2" refreshError="1"/>
      <sheetData sheetId="3">
        <row r="4">
          <cell r="B4">
            <v>1721158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3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>
        <row r="3">
          <cell r="B3">
            <v>0</v>
          </cell>
        </row>
      </sheetData>
      <sheetData sheetId="2" refreshError="1"/>
      <sheetData sheetId="3">
        <row r="4">
          <cell r="B4">
            <v>1611416.08</v>
          </cell>
        </row>
        <row r="5">
          <cell r="B5">
            <v>18</v>
          </cell>
        </row>
        <row r="6">
          <cell r="B6">
            <v>56</v>
          </cell>
        </row>
        <row r="7">
          <cell r="B7">
            <v>6942.9017894028339</v>
          </cell>
        </row>
        <row r="8">
          <cell r="B8">
            <v>5586</v>
          </cell>
        </row>
        <row r="9">
          <cell r="B9">
            <v>6</v>
          </cell>
        </row>
        <row r="10">
          <cell r="B10">
            <v>61</v>
          </cell>
        </row>
        <row r="11">
          <cell r="B11">
            <v>0</v>
          </cell>
        </row>
        <row r="16">
          <cell r="B16">
            <v>141854.68</v>
          </cell>
          <cell r="C16">
            <v>4</v>
          </cell>
          <cell r="D16">
            <v>5</v>
          </cell>
          <cell r="E16">
            <v>802.89908229667003</v>
          </cell>
          <cell r="F16">
            <v>534</v>
          </cell>
          <cell r="G16">
            <v>1</v>
          </cell>
          <cell r="H16">
            <v>0</v>
          </cell>
          <cell r="I16">
            <v>0</v>
          </cell>
        </row>
        <row r="17">
          <cell r="B17">
            <v>77215.7</v>
          </cell>
          <cell r="C17">
            <v>0</v>
          </cell>
          <cell r="D17">
            <v>3</v>
          </cell>
          <cell r="E17">
            <v>422.92096107988419</v>
          </cell>
          <cell r="F17">
            <v>331</v>
          </cell>
          <cell r="G17">
            <v>1</v>
          </cell>
          <cell r="H17">
            <v>2</v>
          </cell>
          <cell r="I17">
            <v>0</v>
          </cell>
        </row>
        <row r="18">
          <cell r="B18">
            <v>80718.89</v>
          </cell>
          <cell r="C18">
            <v>1</v>
          </cell>
          <cell r="D18">
            <v>1</v>
          </cell>
          <cell r="E18">
            <v>691.64700403924746</v>
          </cell>
          <cell r="F18">
            <v>333</v>
          </cell>
          <cell r="G18">
            <v>1</v>
          </cell>
          <cell r="H18">
            <v>18</v>
          </cell>
          <cell r="I18">
            <v>0</v>
          </cell>
        </row>
        <row r="19">
          <cell r="B19">
            <v>80159.259999999995</v>
          </cell>
          <cell r="C19">
            <v>0</v>
          </cell>
          <cell r="D19">
            <v>2</v>
          </cell>
          <cell r="E19">
            <v>244.38798780487804</v>
          </cell>
          <cell r="F19">
            <v>328</v>
          </cell>
          <cell r="G19">
            <v>1</v>
          </cell>
          <cell r="H19">
            <v>0</v>
          </cell>
          <cell r="I19">
            <v>0</v>
          </cell>
        </row>
        <row r="20">
          <cell r="B20">
            <v>56465.599999999999</v>
          </cell>
          <cell r="C20">
            <v>0</v>
          </cell>
          <cell r="D20">
            <v>0</v>
          </cell>
          <cell r="E20">
            <v>214.69809885931559</v>
          </cell>
          <cell r="F20">
            <v>263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153697.71</v>
          </cell>
          <cell r="C21">
            <v>5</v>
          </cell>
          <cell r="D21">
            <v>3</v>
          </cell>
          <cell r="E21">
            <v>734.35875114698388</v>
          </cell>
          <cell r="F21">
            <v>628</v>
          </cell>
          <cell r="G21">
            <v>1</v>
          </cell>
          <cell r="H21">
            <v>29</v>
          </cell>
          <cell r="I21">
            <v>0</v>
          </cell>
        </row>
        <row r="22">
          <cell r="B22">
            <v>171447.16999999998</v>
          </cell>
          <cell r="C22">
            <v>0</v>
          </cell>
          <cell r="D22">
            <v>10</v>
          </cell>
          <cell r="E22">
            <v>850.07434307854874</v>
          </cell>
          <cell r="F22">
            <v>405</v>
          </cell>
          <cell r="G22">
            <v>0</v>
          </cell>
          <cell r="H22">
            <v>11</v>
          </cell>
          <cell r="I22">
            <v>0</v>
          </cell>
        </row>
        <row r="23">
          <cell r="B23">
            <v>143081.13</v>
          </cell>
          <cell r="C23">
            <v>0</v>
          </cell>
          <cell r="D23">
            <v>0</v>
          </cell>
          <cell r="E23">
            <v>423.31695266272192</v>
          </cell>
          <cell r="F23">
            <v>338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96940.14</v>
          </cell>
          <cell r="C24">
            <v>3</v>
          </cell>
          <cell r="D24">
            <v>6</v>
          </cell>
          <cell r="E24">
            <v>259.89313672922253</v>
          </cell>
          <cell r="F24">
            <v>373</v>
          </cell>
          <cell r="G24">
            <v>1</v>
          </cell>
          <cell r="H24">
            <v>0</v>
          </cell>
          <cell r="I24">
            <v>0</v>
          </cell>
        </row>
        <row r="25">
          <cell r="B25">
            <v>100826.37</v>
          </cell>
          <cell r="C25">
            <v>0</v>
          </cell>
          <cell r="D25">
            <v>7</v>
          </cell>
          <cell r="E25">
            <v>408.20392712550603</v>
          </cell>
          <cell r="F25">
            <v>247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83996.7</v>
          </cell>
          <cell r="C26">
            <v>2</v>
          </cell>
          <cell r="D26">
            <v>5</v>
          </cell>
          <cell r="E26">
            <v>512.84182871465055</v>
          </cell>
          <cell r="F26">
            <v>315</v>
          </cell>
          <cell r="G26">
            <v>0</v>
          </cell>
          <cell r="H26">
            <v>1</v>
          </cell>
          <cell r="I26">
            <v>0</v>
          </cell>
        </row>
        <row r="27">
          <cell r="B27">
            <v>129529.36</v>
          </cell>
          <cell r="C27">
            <v>2</v>
          </cell>
          <cell r="D27">
            <v>0</v>
          </cell>
          <cell r="E27">
            <v>564.40387006079027</v>
          </cell>
          <cell r="F27">
            <v>459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74319.5</v>
          </cell>
          <cell r="C28">
            <v>1</v>
          </cell>
          <cell r="D28">
            <v>1</v>
          </cell>
          <cell r="E28">
            <v>490.63152014652013</v>
          </cell>
          <cell r="F28">
            <v>287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196155.59</v>
          </cell>
          <cell r="C29">
            <v>0</v>
          </cell>
          <cell r="D29">
            <v>13</v>
          </cell>
          <cell r="E29">
            <v>322.62432565789476</v>
          </cell>
          <cell r="F29">
            <v>608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25008.28</v>
          </cell>
          <cell r="C30">
            <v>0</v>
          </cell>
          <cell r="D30">
            <v>0</v>
          </cell>
          <cell r="E30">
            <v>182.54218978102188</v>
          </cell>
          <cell r="F30">
            <v>137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56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/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 refreshError="1"/>
      <sheetData sheetId="2" refreshError="1"/>
      <sheetData sheetId="3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 t="e">
            <v>#DIV/0!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 t="e">
            <v>#DIV/0!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 t="e">
            <v>#DIV/0!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 t="e">
            <v>#DIV/0!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 t="e">
            <v>#DIV/0!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 t="e">
            <v>#DIV/0!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 t="e">
            <v>#DIV/0!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 t="e">
            <v>#DIV/0!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 t="e">
            <v>#DIV/0!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 t="e">
            <v>#DIV/0!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 t="e">
            <v>#DIV/0!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 t="e">
            <v>#DIV/0!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 t="e">
            <v>#DIV/0!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  <cell r="E28" t="e">
            <v>#DIV/0!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 t="e">
            <v>#DIV/0!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 t="e">
            <v>#DIV/0!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</sheetData>
      <sheetData sheetId="7">
        <row r="4">
          <cell r="B4">
            <v>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Janeiro"/>
      <sheetName val="Julho"/>
      <sheetName val="Novembro"/>
      <sheetName val="Significado letras"/>
    </sheetNames>
    <sheetDataSet>
      <sheetData sheetId="0">
        <row r="2">
          <cell r="T2">
            <v>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</row>
        <row r="5"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</row>
        <row r="6"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</row>
        <row r="8"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</row>
        <row r="12"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</row>
        <row r="15"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</row>
        <row r="16"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</row>
        <row r="22"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</row>
        <row r="25"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</row>
        <row r="28"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</row>
        <row r="30"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</row>
        <row r="33"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</row>
        <row r="40"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</row>
        <row r="41"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</row>
        <row r="42"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</row>
      </sheetData>
      <sheetData sheetId="1">
        <row r="2">
          <cell r="T2">
            <v>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</row>
        <row r="5"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</row>
        <row r="6"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</row>
        <row r="8"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</row>
        <row r="12"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</row>
        <row r="15"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</row>
        <row r="16"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</row>
        <row r="22"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</row>
        <row r="25"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</row>
        <row r="28"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</row>
        <row r="30"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</row>
        <row r="33"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</row>
        <row r="40"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</row>
        <row r="41"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</row>
        <row r="42"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</row>
      </sheetData>
      <sheetData sheetId="2">
        <row r="2">
          <cell r="T2">
            <v>0</v>
          </cell>
          <cell r="U2">
            <v>0</v>
          </cell>
          <cell r="V2">
            <v>0</v>
          </cell>
          <cell r="W2">
            <v>0</v>
          </cell>
          <cell r="X2">
            <v>0</v>
          </cell>
          <cell r="Y2">
            <v>0</v>
          </cell>
          <cell r="Z2">
            <v>0</v>
          </cell>
          <cell r="AA2">
            <v>0</v>
          </cell>
          <cell r="AB2">
            <v>0</v>
          </cell>
        </row>
        <row r="5"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</row>
        <row r="6"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</row>
        <row r="8"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</row>
        <row r="12"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</row>
        <row r="15"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</row>
        <row r="16"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</row>
        <row r="22"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</row>
        <row r="25"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</row>
        <row r="28"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</row>
        <row r="30"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</row>
        <row r="33"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</row>
        <row r="40"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</row>
        <row r="41"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</row>
        <row r="42"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77"/>
  <sheetViews>
    <sheetView tabSelected="1" workbookViewId="0">
      <selection activeCell="R10" sqref="R10"/>
    </sheetView>
  </sheetViews>
  <sheetFormatPr defaultRowHeight="15"/>
  <cols>
    <col min="1" max="15" width="9.140625" style="1"/>
    <col min="16" max="16" width="4.5703125" style="1" customWidth="1"/>
    <col min="17" max="17" width="3.140625" style="1" customWidth="1"/>
    <col min="18" max="271" width="9.140625" style="1"/>
    <col min="272" max="272" width="4.5703125" style="1" customWidth="1"/>
    <col min="273" max="273" width="3.140625" style="1" customWidth="1"/>
    <col min="274" max="527" width="9.140625" style="1"/>
    <col min="528" max="528" width="4.5703125" style="1" customWidth="1"/>
    <col min="529" max="529" width="3.140625" style="1" customWidth="1"/>
    <col min="530" max="783" width="9.140625" style="1"/>
    <col min="784" max="784" width="4.5703125" style="1" customWidth="1"/>
    <col min="785" max="785" width="3.140625" style="1" customWidth="1"/>
    <col min="786" max="1039" width="9.140625" style="1"/>
    <col min="1040" max="1040" width="4.5703125" style="1" customWidth="1"/>
    <col min="1041" max="1041" width="3.140625" style="1" customWidth="1"/>
    <col min="1042" max="1295" width="9.140625" style="1"/>
    <col min="1296" max="1296" width="4.5703125" style="1" customWidth="1"/>
    <col min="1297" max="1297" width="3.140625" style="1" customWidth="1"/>
    <col min="1298" max="1551" width="9.140625" style="1"/>
    <col min="1552" max="1552" width="4.5703125" style="1" customWidth="1"/>
    <col min="1553" max="1553" width="3.140625" style="1" customWidth="1"/>
    <col min="1554" max="1807" width="9.140625" style="1"/>
    <col min="1808" max="1808" width="4.5703125" style="1" customWidth="1"/>
    <col min="1809" max="1809" width="3.140625" style="1" customWidth="1"/>
    <col min="1810" max="2063" width="9.140625" style="1"/>
    <col min="2064" max="2064" width="4.5703125" style="1" customWidth="1"/>
    <col min="2065" max="2065" width="3.140625" style="1" customWidth="1"/>
    <col min="2066" max="2319" width="9.140625" style="1"/>
    <col min="2320" max="2320" width="4.5703125" style="1" customWidth="1"/>
    <col min="2321" max="2321" width="3.140625" style="1" customWidth="1"/>
    <col min="2322" max="2575" width="9.140625" style="1"/>
    <col min="2576" max="2576" width="4.5703125" style="1" customWidth="1"/>
    <col min="2577" max="2577" width="3.140625" style="1" customWidth="1"/>
    <col min="2578" max="2831" width="9.140625" style="1"/>
    <col min="2832" max="2832" width="4.5703125" style="1" customWidth="1"/>
    <col min="2833" max="2833" width="3.140625" style="1" customWidth="1"/>
    <col min="2834" max="3087" width="9.140625" style="1"/>
    <col min="3088" max="3088" width="4.5703125" style="1" customWidth="1"/>
    <col min="3089" max="3089" width="3.140625" style="1" customWidth="1"/>
    <col min="3090" max="3343" width="9.140625" style="1"/>
    <col min="3344" max="3344" width="4.5703125" style="1" customWidth="1"/>
    <col min="3345" max="3345" width="3.140625" style="1" customWidth="1"/>
    <col min="3346" max="3599" width="9.140625" style="1"/>
    <col min="3600" max="3600" width="4.5703125" style="1" customWidth="1"/>
    <col min="3601" max="3601" width="3.140625" style="1" customWidth="1"/>
    <col min="3602" max="3855" width="9.140625" style="1"/>
    <col min="3856" max="3856" width="4.5703125" style="1" customWidth="1"/>
    <col min="3857" max="3857" width="3.140625" style="1" customWidth="1"/>
    <col min="3858" max="4111" width="9.140625" style="1"/>
    <col min="4112" max="4112" width="4.5703125" style="1" customWidth="1"/>
    <col min="4113" max="4113" width="3.140625" style="1" customWidth="1"/>
    <col min="4114" max="4367" width="9.140625" style="1"/>
    <col min="4368" max="4368" width="4.5703125" style="1" customWidth="1"/>
    <col min="4369" max="4369" width="3.140625" style="1" customWidth="1"/>
    <col min="4370" max="4623" width="9.140625" style="1"/>
    <col min="4624" max="4624" width="4.5703125" style="1" customWidth="1"/>
    <col min="4625" max="4625" width="3.140625" style="1" customWidth="1"/>
    <col min="4626" max="4879" width="9.140625" style="1"/>
    <col min="4880" max="4880" width="4.5703125" style="1" customWidth="1"/>
    <col min="4881" max="4881" width="3.140625" style="1" customWidth="1"/>
    <col min="4882" max="5135" width="9.140625" style="1"/>
    <col min="5136" max="5136" width="4.5703125" style="1" customWidth="1"/>
    <col min="5137" max="5137" width="3.140625" style="1" customWidth="1"/>
    <col min="5138" max="5391" width="9.140625" style="1"/>
    <col min="5392" max="5392" width="4.5703125" style="1" customWidth="1"/>
    <col min="5393" max="5393" width="3.140625" style="1" customWidth="1"/>
    <col min="5394" max="5647" width="9.140625" style="1"/>
    <col min="5648" max="5648" width="4.5703125" style="1" customWidth="1"/>
    <col min="5649" max="5649" width="3.140625" style="1" customWidth="1"/>
    <col min="5650" max="5903" width="9.140625" style="1"/>
    <col min="5904" max="5904" width="4.5703125" style="1" customWidth="1"/>
    <col min="5905" max="5905" width="3.140625" style="1" customWidth="1"/>
    <col min="5906" max="6159" width="9.140625" style="1"/>
    <col min="6160" max="6160" width="4.5703125" style="1" customWidth="1"/>
    <col min="6161" max="6161" width="3.140625" style="1" customWidth="1"/>
    <col min="6162" max="6415" width="9.140625" style="1"/>
    <col min="6416" max="6416" width="4.5703125" style="1" customWidth="1"/>
    <col min="6417" max="6417" width="3.140625" style="1" customWidth="1"/>
    <col min="6418" max="6671" width="9.140625" style="1"/>
    <col min="6672" max="6672" width="4.5703125" style="1" customWidth="1"/>
    <col min="6673" max="6673" width="3.140625" style="1" customWidth="1"/>
    <col min="6674" max="6927" width="9.140625" style="1"/>
    <col min="6928" max="6928" width="4.5703125" style="1" customWidth="1"/>
    <col min="6929" max="6929" width="3.140625" style="1" customWidth="1"/>
    <col min="6930" max="7183" width="9.140625" style="1"/>
    <col min="7184" max="7184" width="4.5703125" style="1" customWidth="1"/>
    <col min="7185" max="7185" width="3.140625" style="1" customWidth="1"/>
    <col min="7186" max="7439" width="9.140625" style="1"/>
    <col min="7440" max="7440" width="4.5703125" style="1" customWidth="1"/>
    <col min="7441" max="7441" width="3.140625" style="1" customWidth="1"/>
    <col min="7442" max="7695" width="9.140625" style="1"/>
    <col min="7696" max="7696" width="4.5703125" style="1" customWidth="1"/>
    <col min="7697" max="7697" width="3.140625" style="1" customWidth="1"/>
    <col min="7698" max="7951" width="9.140625" style="1"/>
    <col min="7952" max="7952" width="4.5703125" style="1" customWidth="1"/>
    <col min="7953" max="7953" width="3.140625" style="1" customWidth="1"/>
    <col min="7954" max="8207" width="9.140625" style="1"/>
    <col min="8208" max="8208" width="4.5703125" style="1" customWidth="1"/>
    <col min="8209" max="8209" width="3.140625" style="1" customWidth="1"/>
    <col min="8210" max="8463" width="9.140625" style="1"/>
    <col min="8464" max="8464" width="4.5703125" style="1" customWidth="1"/>
    <col min="8465" max="8465" width="3.140625" style="1" customWidth="1"/>
    <col min="8466" max="8719" width="9.140625" style="1"/>
    <col min="8720" max="8720" width="4.5703125" style="1" customWidth="1"/>
    <col min="8721" max="8721" width="3.140625" style="1" customWidth="1"/>
    <col min="8722" max="8975" width="9.140625" style="1"/>
    <col min="8976" max="8976" width="4.5703125" style="1" customWidth="1"/>
    <col min="8977" max="8977" width="3.140625" style="1" customWidth="1"/>
    <col min="8978" max="9231" width="9.140625" style="1"/>
    <col min="9232" max="9232" width="4.5703125" style="1" customWidth="1"/>
    <col min="9233" max="9233" width="3.140625" style="1" customWidth="1"/>
    <col min="9234" max="9487" width="9.140625" style="1"/>
    <col min="9488" max="9488" width="4.5703125" style="1" customWidth="1"/>
    <col min="9489" max="9489" width="3.140625" style="1" customWidth="1"/>
    <col min="9490" max="9743" width="9.140625" style="1"/>
    <col min="9744" max="9744" width="4.5703125" style="1" customWidth="1"/>
    <col min="9745" max="9745" width="3.140625" style="1" customWidth="1"/>
    <col min="9746" max="9999" width="9.140625" style="1"/>
    <col min="10000" max="10000" width="4.5703125" style="1" customWidth="1"/>
    <col min="10001" max="10001" width="3.140625" style="1" customWidth="1"/>
    <col min="10002" max="10255" width="9.140625" style="1"/>
    <col min="10256" max="10256" width="4.5703125" style="1" customWidth="1"/>
    <col min="10257" max="10257" width="3.140625" style="1" customWidth="1"/>
    <col min="10258" max="10511" width="9.140625" style="1"/>
    <col min="10512" max="10512" width="4.5703125" style="1" customWidth="1"/>
    <col min="10513" max="10513" width="3.140625" style="1" customWidth="1"/>
    <col min="10514" max="10767" width="9.140625" style="1"/>
    <col min="10768" max="10768" width="4.5703125" style="1" customWidth="1"/>
    <col min="10769" max="10769" width="3.140625" style="1" customWidth="1"/>
    <col min="10770" max="11023" width="9.140625" style="1"/>
    <col min="11024" max="11024" width="4.5703125" style="1" customWidth="1"/>
    <col min="11025" max="11025" width="3.140625" style="1" customWidth="1"/>
    <col min="11026" max="11279" width="9.140625" style="1"/>
    <col min="11280" max="11280" width="4.5703125" style="1" customWidth="1"/>
    <col min="11281" max="11281" width="3.140625" style="1" customWidth="1"/>
    <col min="11282" max="11535" width="9.140625" style="1"/>
    <col min="11536" max="11536" width="4.5703125" style="1" customWidth="1"/>
    <col min="11537" max="11537" width="3.140625" style="1" customWidth="1"/>
    <col min="11538" max="11791" width="9.140625" style="1"/>
    <col min="11792" max="11792" width="4.5703125" style="1" customWidth="1"/>
    <col min="11793" max="11793" width="3.140625" style="1" customWidth="1"/>
    <col min="11794" max="12047" width="9.140625" style="1"/>
    <col min="12048" max="12048" width="4.5703125" style="1" customWidth="1"/>
    <col min="12049" max="12049" width="3.140625" style="1" customWidth="1"/>
    <col min="12050" max="12303" width="9.140625" style="1"/>
    <col min="12304" max="12304" width="4.5703125" style="1" customWidth="1"/>
    <col min="12305" max="12305" width="3.140625" style="1" customWidth="1"/>
    <col min="12306" max="12559" width="9.140625" style="1"/>
    <col min="12560" max="12560" width="4.5703125" style="1" customWidth="1"/>
    <col min="12561" max="12561" width="3.140625" style="1" customWidth="1"/>
    <col min="12562" max="12815" width="9.140625" style="1"/>
    <col min="12816" max="12816" width="4.5703125" style="1" customWidth="1"/>
    <col min="12817" max="12817" width="3.140625" style="1" customWidth="1"/>
    <col min="12818" max="13071" width="9.140625" style="1"/>
    <col min="13072" max="13072" width="4.5703125" style="1" customWidth="1"/>
    <col min="13073" max="13073" width="3.140625" style="1" customWidth="1"/>
    <col min="13074" max="13327" width="9.140625" style="1"/>
    <col min="13328" max="13328" width="4.5703125" style="1" customWidth="1"/>
    <col min="13329" max="13329" width="3.140625" style="1" customWidth="1"/>
    <col min="13330" max="13583" width="9.140625" style="1"/>
    <col min="13584" max="13584" width="4.5703125" style="1" customWidth="1"/>
    <col min="13585" max="13585" width="3.140625" style="1" customWidth="1"/>
    <col min="13586" max="13839" width="9.140625" style="1"/>
    <col min="13840" max="13840" width="4.5703125" style="1" customWidth="1"/>
    <col min="13841" max="13841" width="3.140625" style="1" customWidth="1"/>
    <col min="13842" max="14095" width="9.140625" style="1"/>
    <col min="14096" max="14096" width="4.5703125" style="1" customWidth="1"/>
    <col min="14097" max="14097" width="3.140625" style="1" customWidth="1"/>
    <col min="14098" max="14351" width="9.140625" style="1"/>
    <col min="14352" max="14352" width="4.5703125" style="1" customWidth="1"/>
    <col min="14353" max="14353" width="3.140625" style="1" customWidth="1"/>
    <col min="14354" max="14607" width="9.140625" style="1"/>
    <col min="14608" max="14608" width="4.5703125" style="1" customWidth="1"/>
    <col min="14609" max="14609" width="3.140625" style="1" customWidth="1"/>
    <col min="14610" max="14863" width="9.140625" style="1"/>
    <col min="14864" max="14864" width="4.5703125" style="1" customWidth="1"/>
    <col min="14865" max="14865" width="3.140625" style="1" customWidth="1"/>
    <col min="14866" max="15119" width="9.140625" style="1"/>
    <col min="15120" max="15120" width="4.5703125" style="1" customWidth="1"/>
    <col min="15121" max="15121" width="3.140625" style="1" customWidth="1"/>
    <col min="15122" max="15375" width="9.140625" style="1"/>
    <col min="15376" max="15376" width="4.5703125" style="1" customWidth="1"/>
    <col min="15377" max="15377" width="3.140625" style="1" customWidth="1"/>
    <col min="15378" max="15631" width="9.140625" style="1"/>
    <col min="15632" max="15632" width="4.5703125" style="1" customWidth="1"/>
    <col min="15633" max="15633" width="3.140625" style="1" customWidth="1"/>
    <col min="15634" max="15887" width="9.140625" style="1"/>
    <col min="15888" max="15888" width="4.5703125" style="1" customWidth="1"/>
    <col min="15889" max="15889" width="3.140625" style="1" customWidth="1"/>
    <col min="15890" max="16143" width="9.140625" style="1"/>
    <col min="16144" max="16144" width="4.5703125" style="1" customWidth="1"/>
    <col min="16145" max="16145" width="3.140625" style="1" customWidth="1"/>
    <col min="16146" max="16384" width="9.140625" style="1"/>
  </cols>
  <sheetData>
    <row r="2" spans="1:16">
      <c r="A2" s="7"/>
      <c r="B2" s="7"/>
      <c r="C2" s="7"/>
      <c r="D2" s="7"/>
      <c r="E2" s="7"/>
      <c r="F2" s="7"/>
    </row>
    <row r="3" spans="1:16" ht="18">
      <c r="A3" s="19" t="s">
        <v>31</v>
      </c>
      <c r="B3" s="19"/>
      <c r="C3" s="19"/>
      <c r="D3" s="8"/>
      <c r="E3" s="7"/>
      <c r="F3" s="7"/>
    </row>
    <row r="4" spans="1:16">
      <c r="A4" s="7"/>
      <c r="B4" s="7"/>
      <c r="C4" s="7"/>
      <c r="D4" s="7"/>
      <c r="E4" s="7"/>
      <c r="F4" s="7"/>
    </row>
    <row r="5" spans="1:16">
      <c r="A5" s="7"/>
      <c r="B5" s="7"/>
      <c r="C5" s="7"/>
      <c r="D5" s="7"/>
      <c r="E5" s="7"/>
      <c r="F5" s="7"/>
    </row>
    <row r="6" spans="1:16">
      <c r="A6" s="7"/>
      <c r="B6" s="7"/>
      <c r="C6" s="7"/>
      <c r="D6" s="7"/>
      <c r="E6" s="7"/>
      <c r="F6" s="7"/>
    </row>
    <row r="7" spans="1:16">
      <c r="A7" s="7"/>
      <c r="B7" s="7"/>
      <c r="C7" s="7"/>
      <c r="D7" s="7"/>
      <c r="E7" s="7"/>
      <c r="F7" s="7"/>
    </row>
    <row r="8" spans="1:16">
      <c r="A8" s="7"/>
      <c r="B8" s="7"/>
      <c r="C8" s="7"/>
      <c r="D8" s="7"/>
      <c r="E8" s="7"/>
      <c r="F8" s="7"/>
    </row>
    <row r="9" spans="1:16">
      <c r="A9" s="7"/>
      <c r="B9" s="7"/>
      <c r="C9" s="7"/>
      <c r="D9" s="7"/>
      <c r="E9" s="7"/>
      <c r="F9" s="7"/>
      <c r="H9" s="20" t="s">
        <v>32</v>
      </c>
      <c r="I9" s="21"/>
      <c r="J9" s="21"/>
      <c r="K9" s="21"/>
      <c r="L9" s="21"/>
      <c r="M9" s="21"/>
      <c r="N9" s="21"/>
      <c r="O9" s="21"/>
    </row>
    <row r="10" spans="1:16">
      <c r="A10" s="7"/>
      <c r="B10" s="7"/>
      <c r="C10" s="7"/>
      <c r="D10" s="7"/>
      <c r="E10" s="7"/>
      <c r="F10" s="7"/>
      <c r="H10" s="21"/>
      <c r="I10" s="21"/>
      <c r="J10" s="21"/>
      <c r="K10" s="21"/>
      <c r="L10" s="21"/>
      <c r="M10" s="21"/>
      <c r="N10" s="21"/>
      <c r="O10" s="21"/>
    </row>
    <row r="12" spans="1:16">
      <c r="A12" s="7"/>
      <c r="B12" s="7"/>
      <c r="C12" s="7"/>
      <c r="D12" s="9"/>
      <c r="E12" s="9"/>
      <c r="F12" s="9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pans="1:16" ht="18">
      <c r="A13" s="19"/>
      <c r="B13" s="19"/>
      <c r="C13" s="19"/>
      <c r="D13" s="22"/>
      <c r="E13" s="22"/>
      <c r="F13" s="9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1:16">
      <c r="A14" s="7"/>
      <c r="B14" s="7"/>
      <c r="C14" s="7"/>
      <c r="D14" s="9"/>
      <c r="E14" s="9"/>
      <c r="F14" s="9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</row>
    <row r="17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</row>
    <row r="49" spans="1:1">
      <c r="A49" s="10"/>
    </row>
    <row r="50" spans="1:1">
      <c r="A50" s="10"/>
    </row>
    <row r="51" spans="1:1">
      <c r="A51" s="11"/>
    </row>
    <row r="52" spans="1:1">
      <c r="A52" s="12"/>
    </row>
    <row r="53" spans="1:1">
      <c r="A53" s="12"/>
    </row>
    <row r="54" spans="1:1">
      <c r="A54" s="12"/>
    </row>
    <row r="55" spans="1:1">
      <c r="A55" s="12"/>
    </row>
    <row r="56" spans="1:1">
      <c r="A56" s="12"/>
    </row>
    <row r="57" spans="1:1">
      <c r="A57" s="12"/>
    </row>
    <row r="58" spans="1:1">
      <c r="A58" s="12"/>
    </row>
    <row r="59" spans="1:1">
      <c r="A59" s="12"/>
    </row>
    <row r="60" spans="1:1">
      <c r="A60" s="12"/>
    </row>
    <row r="61" spans="1:1">
      <c r="A61" s="12"/>
    </row>
    <row r="62" spans="1:1">
      <c r="A62" s="12"/>
    </row>
    <row r="63" spans="1:1">
      <c r="A63" s="12"/>
    </row>
    <row r="64" spans="1:1">
      <c r="A64" s="12"/>
    </row>
    <row r="65" spans="1:1">
      <c r="A65" s="12"/>
    </row>
    <row r="66" spans="1:1">
      <c r="A66" s="12"/>
    </row>
    <row r="67" spans="1:1">
      <c r="A67" s="12"/>
    </row>
    <row r="68" spans="1:1">
      <c r="A68" s="12"/>
    </row>
    <row r="69" spans="1:1">
      <c r="A69" s="12"/>
    </row>
    <row r="70" spans="1:1">
      <c r="A70" s="12"/>
    </row>
    <row r="71" spans="1:1">
      <c r="A71" s="12"/>
    </row>
    <row r="72" spans="1:1">
      <c r="A72" s="12"/>
    </row>
    <row r="73" spans="1:1">
      <c r="A73" s="12"/>
    </row>
    <row r="74" spans="1:1">
      <c r="A74" s="12"/>
    </row>
    <row r="75" spans="1:1">
      <c r="A75" s="12"/>
    </row>
    <row r="76" spans="1:1">
      <c r="A76" s="12"/>
    </row>
    <row r="77" spans="1:1">
      <c r="A77" s="10"/>
    </row>
  </sheetData>
  <sheetProtection sheet="1" objects="1" scenarios="1"/>
  <mergeCells count="4">
    <mergeCell ref="A3:C3"/>
    <mergeCell ref="H9:O10"/>
    <mergeCell ref="A13:C13"/>
    <mergeCell ref="D13:E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4:P42"/>
  <sheetViews>
    <sheetView workbookViewId="0">
      <selection activeCell="A35" sqref="A35:A42"/>
    </sheetView>
  </sheetViews>
  <sheetFormatPr defaultRowHeight="15"/>
  <cols>
    <col min="1" max="1" width="13.42578125" style="1" customWidth="1"/>
    <col min="2" max="16384" width="9.140625" style="1"/>
  </cols>
  <sheetData>
    <row r="34" spans="1:16">
      <c r="B34" s="3" t="s">
        <v>2</v>
      </c>
      <c r="C34" s="3" t="s">
        <v>3</v>
      </c>
      <c r="D34" s="3" t="s">
        <v>4</v>
      </c>
      <c r="E34" s="3" t="s">
        <v>5</v>
      </c>
      <c r="F34" s="3" t="s">
        <v>6</v>
      </c>
      <c r="G34" s="3" t="s">
        <v>7</v>
      </c>
      <c r="H34" s="3" t="s">
        <v>8</v>
      </c>
      <c r="I34" s="3" t="s">
        <v>9</v>
      </c>
      <c r="J34" s="3" t="s">
        <v>10</v>
      </c>
      <c r="K34" s="3" t="s">
        <v>11</v>
      </c>
      <c r="L34" s="3" t="s">
        <v>12</v>
      </c>
      <c r="M34" s="3" t="s">
        <v>13</v>
      </c>
      <c r="N34" s="3" t="s">
        <v>14</v>
      </c>
      <c r="O34" s="4" t="s">
        <v>15</v>
      </c>
      <c r="P34" s="4" t="s">
        <v>16</v>
      </c>
    </row>
    <row r="35" spans="1:16" ht="28.5">
      <c r="A35" s="2" t="s">
        <v>1</v>
      </c>
      <c r="B35" s="13">
        <f>[1]Vendas!$B4</f>
        <v>1721158</v>
      </c>
      <c r="C35" s="13">
        <f>[2]Vendas!$B4</f>
        <v>1611416.08</v>
      </c>
      <c r="D35" s="13">
        <f>[3]Vendas!$B4</f>
        <v>0</v>
      </c>
      <c r="E35" s="13">
        <f>[4]Vendas!$B4</f>
        <v>0</v>
      </c>
      <c r="F35" s="13">
        <f>[5]Vendas!$B4</f>
        <v>0</v>
      </c>
      <c r="G35" s="13">
        <f>[6]Vendas!$B4</f>
        <v>0</v>
      </c>
      <c r="H35" s="13">
        <f>[7]Vendas!$B4</f>
        <v>0</v>
      </c>
      <c r="I35" s="13">
        <f>[8]Vendas!$B4</f>
        <v>0</v>
      </c>
      <c r="J35" s="13">
        <f>[9]Vendas!$B4</f>
        <v>0</v>
      </c>
      <c r="K35" s="13">
        <f>[10]Vendas!$B4</f>
        <v>0</v>
      </c>
      <c r="L35" s="13">
        <f>[11]Vendas!$B4</f>
        <v>0</v>
      </c>
      <c r="M35" s="13">
        <f>[12]Vendas!$B4</f>
        <v>0</v>
      </c>
      <c r="N35" s="13">
        <f>[13]Vendas!$B4</f>
        <v>0</v>
      </c>
      <c r="O35" s="1">
        <f>SUM(B35:N35)</f>
        <v>3332574.08</v>
      </c>
      <c r="P35" s="1">
        <f>AVERAGEIF(B35:N35,"&lt;&gt;0")</f>
        <v>1666287.04</v>
      </c>
    </row>
    <row r="36" spans="1:16" ht="42.75">
      <c r="A36" s="2" t="s">
        <v>33</v>
      </c>
      <c r="B36" s="13">
        <f>[1]Vendas!$B5</f>
        <v>0</v>
      </c>
      <c r="C36" s="13">
        <f>[2]Vendas!$B5</f>
        <v>18</v>
      </c>
      <c r="D36" s="13">
        <f>[3]Vendas!$B5</f>
        <v>0</v>
      </c>
      <c r="E36" s="13">
        <f>[4]Vendas!$B5</f>
        <v>0</v>
      </c>
      <c r="F36" s="13">
        <f>[5]Vendas!$B5</f>
        <v>0</v>
      </c>
      <c r="G36" s="13">
        <f>[6]Vendas!$B5</f>
        <v>0</v>
      </c>
      <c r="H36" s="13">
        <f>[7]Vendas!$B5</f>
        <v>0</v>
      </c>
      <c r="I36" s="13">
        <f>[8]Vendas!$B5</f>
        <v>0</v>
      </c>
      <c r="J36" s="13">
        <f>[9]Vendas!$B5</f>
        <v>0</v>
      </c>
      <c r="K36" s="13">
        <f>[10]Vendas!$B5</f>
        <v>0</v>
      </c>
      <c r="L36" s="13">
        <f>[11]Vendas!$B5</f>
        <v>0</v>
      </c>
      <c r="M36" s="13">
        <f>[12]Vendas!$B5</f>
        <v>0</v>
      </c>
      <c r="N36" s="13">
        <f>[13]Vendas!$B5</f>
        <v>0</v>
      </c>
      <c r="O36" s="1">
        <f t="shared" ref="O36:O42" si="0">SUM(B36:N36)</f>
        <v>18</v>
      </c>
      <c r="P36" s="1">
        <f t="shared" ref="P36:P42" si="1">AVERAGEIF(B36:N36,"&lt;&gt;0")</f>
        <v>18</v>
      </c>
    </row>
    <row r="37" spans="1:16" ht="57">
      <c r="A37" s="2" t="s">
        <v>34</v>
      </c>
      <c r="B37" s="13">
        <f>[1]Vendas!$B6</f>
        <v>0</v>
      </c>
      <c r="C37" s="13">
        <f>[2]Vendas!$B6</f>
        <v>56</v>
      </c>
      <c r="D37" s="13">
        <f>[3]Vendas!$B6</f>
        <v>0</v>
      </c>
      <c r="E37" s="13">
        <f>[4]Vendas!$B6</f>
        <v>0</v>
      </c>
      <c r="F37" s="13">
        <f>[5]Vendas!$B6</f>
        <v>0</v>
      </c>
      <c r="G37" s="13">
        <f>[6]Vendas!$B6</f>
        <v>0</v>
      </c>
      <c r="H37" s="13">
        <f>[7]Vendas!$B6</f>
        <v>0</v>
      </c>
      <c r="I37" s="13">
        <f>[8]Vendas!$B6</f>
        <v>0</v>
      </c>
      <c r="J37" s="13">
        <f>[9]Vendas!$B6</f>
        <v>0</v>
      </c>
      <c r="K37" s="13">
        <f>[10]Vendas!$B6</f>
        <v>0</v>
      </c>
      <c r="L37" s="13">
        <f>[11]Vendas!$B6</f>
        <v>0</v>
      </c>
      <c r="M37" s="13">
        <f>[12]Vendas!$B6</f>
        <v>0</v>
      </c>
      <c r="N37" s="13">
        <f>[13]Vendas!$B6</f>
        <v>0</v>
      </c>
      <c r="O37" s="1">
        <f t="shared" si="0"/>
        <v>56</v>
      </c>
      <c r="P37" s="1">
        <f t="shared" si="1"/>
        <v>56</v>
      </c>
    </row>
    <row r="38" spans="1:16" ht="28.5">
      <c r="A38" s="2" t="s">
        <v>38</v>
      </c>
      <c r="B38" s="13" t="e">
        <f>[1]Vendas!$B7</f>
        <v>#DIV/0!</v>
      </c>
      <c r="C38" s="13">
        <f>[2]Vendas!$B7</f>
        <v>6942.9017894028339</v>
      </c>
      <c r="D38" s="13" t="e">
        <f>[3]Vendas!$B7</f>
        <v>#DIV/0!</v>
      </c>
      <c r="E38" s="13" t="e">
        <f>[4]Vendas!$B7</f>
        <v>#DIV/0!</v>
      </c>
      <c r="F38" s="13" t="e">
        <f>[5]Vendas!$B7</f>
        <v>#DIV/0!</v>
      </c>
      <c r="G38" s="13" t="e">
        <f>[6]Vendas!$B7</f>
        <v>#DIV/0!</v>
      </c>
      <c r="H38" s="13" t="e">
        <f>[7]Vendas!$B7</f>
        <v>#DIV/0!</v>
      </c>
      <c r="I38" s="13" t="e">
        <f>[8]Vendas!$B7</f>
        <v>#DIV/0!</v>
      </c>
      <c r="J38" s="13" t="e">
        <f>[9]Vendas!$B7</f>
        <v>#DIV/0!</v>
      </c>
      <c r="K38" s="13" t="e">
        <f>[10]Vendas!$B7</f>
        <v>#DIV/0!</v>
      </c>
      <c r="L38" s="13" t="e">
        <f>[11]Vendas!$B7</f>
        <v>#DIV/0!</v>
      </c>
      <c r="M38" s="13" t="e">
        <f>[12]Vendas!$B7</f>
        <v>#DIV/0!</v>
      </c>
      <c r="N38" s="13" t="e">
        <f>[13]Vendas!$B7</f>
        <v>#DIV/0!</v>
      </c>
      <c r="O38" s="1" t="e">
        <f t="shared" si="0"/>
        <v>#DIV/0!</v>
      </c>
      <c r="P38" s="1" t="e">
        <f t="shared" si="1"/>
        <v>#DIV/0!</v>
      </c>
    </row>
    <row r="39" spans="1:16" ht="28.5">
      <c r="A39" s="2" t="s">
        <v>39</v>
      </c>
      <c r="B39" s="13">
        <f>[1]Vendas!$B8</f>
        <v>0</v>
      </c>
      <c r="C39" s="13">
        <f>[2]Vendas!$B8</f>
        <v>5586</v>
      </c>
      <c r="D39" s="13">
        <f>[3]Vendas!$B8</f>
        <v>0</v>
      </c>
      <c r="E39" s="13">
        <f>[4]Vendas!$B8</f>
        <v>0</v>
      </c>
      <c r="F39" s="13">
        <f>[5]Vendas!$B8</f>
        <v>0</v>
      </c>
      <c r="G39" s="13">
        <f>[6]Vendas!$B8</f>
        <v>0</v>
      </c>
      <c r="H39" s="13">
        <f>[7]Vendas!$B8</f>
        <v>0</v>
      </c>
      <c r="I39" s="13">
        <f>[8]Vendas!$B8</f>
        <v>0</v>
      </c>
      <c r="J39" s="13">
        <f>[9]Vendas!$B8</f>
        <v>0</v>
      </c>
      <c r="K39" s="13">
        <f>[10]Vendas!$B8</f>
        <v>0</v>
      </c>
      <c r="L39" s="13">
        <f>[11]Vendas!$B8</f>
        <v>0</v>
      </c>
      <c r="M39" s="13">
        <f>[12]Vendas!$B8</f>
        <v>0</v>
      </c>
      <c r="N39" s="13">
        <f>[13]Vendas!$B8</f>
        <v>0</v>
      </c>
      <c r="O39" s="1">
        <f t="shared" si="0"/>
        <v>5586</v>
      </c>
      <c r="P39" s="1">
        <f t="shared" si="1"/>
        <v>5586</v>
      </c>
    </row>
    <row r="40" spans="1:16" ht="71.25">
      <c r="A40" s="2" t="s">
        <v>35</v>
      </c>
      <c r="B40" s="13">
        <f>[1]Vendas!$B9</f>
        <v>0</v>
      </c>
      <c r="C40" s="13">
        <f>[2]Vendas!$B9</f>
        <v>6</v>
      </c>
      <c r="D40" s="13">
        <f>[3]Vendas!$B9</f>
        <v>0</v>
      </c>
      <c r="E40" s="13">
        <f>[4]Vendas!$B9</f>
        <v>0</v>
      </c>
      <c r="F40" s="13">
        <f>[5]Vendas!$B9</f>
        <v>0</v>
      </c>
      <c r="G40" s="13">
        <f>[6]Vendas!$B9</f>
        <v>0</v>
      </c>
      <c r="H40" s="13">
        <f>[7]Vendas!$B9</f>
        <v>0</v>
      </c>
      <c r="I40" s="13">
        <f>[8]Vendas!$B9</f>
        <v>0</v>
      </c>
      <c r="J40" s="13">
        <f>[9]Vendas!$B9</f>
        <v>0</v>
      </c>
      <c r="K40" s="13">
        <f>[10]Vendas!$B9</f>
        <v>0</v>
      </c>
      <c r="L40" s="13">
        <f>[11]Vendas!$B9</f>
        <v>0</v>
      </c>
      <c r="M40" s="13">
        <f>[12]Vendas!$B9</f>
        <v>0</v>
      </c>
      <c r="N40" s="13">
        <f>[13]Vendas!$B9</f>
        <v>0</v>
      </c>
      <c r="O40" s="1">
        <f t="shared" si="0"/>
        <v>6</v>
      </c>
      <c r="P40" s="1">
        <f t="shared" si="1"/>
        <v>6</v>
      </c>
    </row>
    <row r="41" spans="1:16" ht="71.25">
      <c r="A41" s="2" t="s">
        <v>0</v>
      </c>
      <c r="B41" s="13">
        <f>[1]Vendas!$B10</f>
        <v>0</v>
      </c>
      <c r="C41" s="13">
        <f>[2]Vendas!$B10</f>
        <v>61</v>
      </c>
      <c r="D41" s="13">
        <f>[3]Vendas!$B10</f>
        <v>0</v>
      </c>
      <c r="E41" s="13">
        <f>[4]Vendas!$B10</f>
        <v>0</v>
      </c>
      <c r="F41" s="13">
        <f>[5]Vendas!$B10</f>
        <v>0</v>
      </c>
      <c r="G41" s="13">
        <f>[6]Vendas!$B10</f>
        <v>0</v>
      </c>
      <c r="H41" s="13">
        <f>[7]Vendas!$B10</f>
        <v>0</v>
      </c>
      <c r="I41" s="13">
        <f>[8]Vendas!$B10</f>
        <v>0</v>
      </c>
      <c r="J41" s="13">
        <f>[9]Vendas!$B10</f>
        <v>0</v>
      </c>
      <c r="K41" s="13">
        <f>[10]Vendas!$B10</f>
        <v>0</v>
      </c>
      <c r="L41" s="13">
        <f>[11]Vendas!$B10</f>
        <v>0</v>
      </c>
      <c r="M41" s="13">
        <f>[12]Vendas!$B10</f>
        <v>0</v>
      </c>
      <c r="N41" s="13">
        <f>[13]Vendas!$B10</f>
        <v>0</v>
      </c>
      <c r="O41" s="1">
        <f t="shared" si="0"/>
        <v>61</v>
      </c>
      <c r="P41" s="1">
        <f t="shared" si="1"/>
        <v>61</v>
      </c>
    </row>
    <row r="42" spans="1:16" ht="42.75">
      <c r="A42" s="2" t="s">
        <v>36</v>
      </c>
      <c r="B42" s="13">
        <f>[1]Vendas!$B11</f>
        <v>0</v>
      </c>
      <c r="C42" s="13">
        <f>[2]Vendas!$B11</f>
        <v>0</v>
      </c>
      <c r="D42" s="13">
        <f>[3]Vendas!$B11</f>
        <v>0</v>
      </c>
      <c r="E42" s="13">
        <f>[4]Vendas!$B11</f>
        <v>0</v>
      </c>
      <c r="F42" s="13">
        <f>[5]Vendas!$B11</f>
        <v>0</v>
      </c>
      <c r="G42" s="13">
        <f>[6]Vendas!$B11</f>
        <v>0</v>
      </c>
      <c r="H42" s="13">
        <f>[7]Vendas!$B11</f>
        <v>0</v>
      </c>
      <c r="I42" s="13">
        <f>[8]Vendas!$B11</f>
        <v>0</v>
      </c>
      <c r="J42" s="13">
        <f>[9]Vendas!$B11</f>
        <v>0</v>
      </c>
      <c r="K42" s="13">
        <f>[10]Vendas!$B11</f>
        <v>0</v>
      </c>
      <c r="L42" s="13">
        <f>[11]Vendas!$B11</f>
        <v>0</v>
      </c>
      <c r="M42" s="13">
        <f>[12]Vendas!$B11</f>
        <v>0</v>
      </c>
      <c r="N42" s="13">
        <f>[13]Vendas!$B11</f>
        <v>0</v>
      </c>
      <c r="O42" s="1">
        <f t="shared" si="0"/>
        <v>0</v>
      </c>
      <c r="P42" s="1" t="e">
        <f t="shared" si="1"/>
        <v>#DIV/0!</v>
      </c>
    </row>
  </sheetData>
  <sheetProtection sheet="1" objects="1" scenarios="1"/>
  <pageMargins left="0.7" right="0.7" top="0.75" bottom="0.75" header="0.3" footer="0.3"/>
  <ignoredErrors>
    <ignoredError sqref="C35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54:I70"/>
  <sheetViews>
    <sheetView workbookViewId="0">
      <selection activeCell="B68" sqref="B68"/>
    </sheetView>
  </sheetViews>
  <sheetFormatPr defaultRowHeight="15"/>
  <cols>
    <col min="1" max="1" width="14.28515625" style="1" customWidth="1"/>
    <col min="2" max="16384" width="9.140625" style="1"/>
  </cols>
  <sheetData>
    <row r="54" spans="1:9" ht="90">
      <c r="B54" s="5" t="s">
        <v>1</v>
      </c>
      <c r="C54" s="5" t="s">
        <v>33</v>
      </c>
      <c r="D54" s="5" t="s">
        <v>34</v>
      </c>
      <c r="E54" s="5" t="s">
        <v>38</v>
      </c>
      <c r="F54" s="5" t="s">
        <v>39</v>
      </c>
      <c r="G54" s="5" t="s">
        <v>35</v>
      </c>
      <c r="H54" s="5" t="s">
        <v>0</v>
      </c>
      <c r="I54" s="5" t="s">
        <v>36</v>
      </c>
    </row>
    <row r="55" spans="1:9">
      <c r="A55" s="3" t="s">
        <v>17</v>
      </c>
      <c r="B55" s="1">
        <f>Adelar!B57</f>
        <v>141854.68</v>
      </c>
      <c r="C55" s="1">
        <f>Adelar!C57</f>
        <v>4</v>
      </c>
      <c r="D55" s="1">
        <f>Adelar!D57</f>
        <v>5</v>
      </c>
      <c r="E55" s="1">
        <f>Adelar!E57</f>
        <v>802.89908229667003</v>
      </c>
      <c r="F55" s="1">
        <f>Adelar!F57</f>
        <v>534</v>
      </c>
      <c r="G55" s="1">
        <f>Adelar!G57</f>
        <v>1</v>
      </c>
      <c r="H55" s="1">
        <f>Adelar!H57</f>
        <v>0</v>
      </c>
      <c r="I55" s="1">
        <f>Adelar!I57</f>
        <v>0</v>
      </c>
    </row>
    <row r="56" spans="1:9">
      <c r="A56" s="3" t="s">
        <v>18</v>
      </c>
      <c r="B56" s="1">
        <f>Assis!B57</f>
        <v>77215.7</v>
      </c>
      <c r="C56" s="1">
        <f>Assis!C57</f>
        <v>0</v>
      </c>
      <c r="D56" s="1">
        <f>Assis!D57</f>
        <v>3</v>
      </c>
      <c r="E56" s="1">
        <f>Assis!E57</f>
        <v>422.92096107988419</v>
      </c>
      <c r="F56" s="1">
        <f>Assis!F57</f>
        <v>331</v>
      </c>
      <c r="G56" s="1">
        <f>Assis!G57</f>
        <v>1</v>
      </c>
      <c r="H56" s="1">
        <f>Assis!H57</f>
        <v>2</v>
      </c>
      <c r="I56" s="1">
        <f>Assis!I57</f>
        <v>0</v>
      </c>
    </row>
    <row r="57" spans="1:9">
      <c r="A57" s="3" t="s">
        <v>19</v>
      </c>
      <c r="B57" s="1">
        <f>Claiton!B57</f>
        <v>80718.89</v>
      </c>
      <c r="C57" s="1">
        <f>Claiton!C57</f>
        <v>1</v>
      </c>
      <c r="D57" s="1">
        <f>Claiton!D57</f>
        <v>1</v>
      </c>
      <c r="E57" s="1">
        <f>Claiton!E57</f>
        <v>691.64700403924746</v>
      </c>
      <c r="F57" s="1">
        <f>Claiton!F57</f>
        <v>333</v>
      </c>
      <c r="G57" s="1">
        <f>Claiton!G57</f>
        <v>1</v>
      </c>
      <c r="H57" s="1">
        <f>Claiton!H57</f>
        <v>18</v>
      </c>
      <c r="I57" s="1">
        <f>Claiton!I57</f>
        <v>0</v>
      </c>
    </row>
    <row r="58" spans="1:9">
      <c r="A58" s="3" t="s">
        <v>20</v>
      </c>
      <c r="B58" s="1">
        <f>Cleiton!B57</f>
        <v>80159.259999999995</v>
      </c>
      <c r="C58" s="1">
        <f>Cleiton!C57</f>
        <v>0</v>
      </c>
      <c r="D58" s="1">
        <f>Cleiton!D57</f>
        <v>2</v>
      </c>
      <c r="E58" s="1">
        <f>Cleiton!E57</f>
        <v>244.38798780487804</v>
      </c>
      <c r="F58" s="1">
        <f>Cleiton!F57</f>
        <v>328</v>
      </c>
      <c r="G58" s="1">
        <f>Cleiton!G57</f>
        <v>1</v>
      </c>
      <c r="H58" s="1">
        <f>Cleiton!H57</f>
        <v>0</v>
      </c>
      <c r="I58" s="1">
        <f>Cleiton!I57</f>
        <v>0</v>
      </c>
    </row>
    <row r="59" spans="1:9">
      <c r="A59" s="3" t="s">
        <v>21</v>
      </c>
      <c r="B59" s="1">
        <f>Diego!B57</f>
        <v>56465.599999999999</v>
      </c>
      <c r="C59" s="1">
        <f>Diego!C57</f>
        <v>0</v>
      </c>
      <c r="D59" s="1">
        <f>Diego!D57</f>
        <v>0</v>
      </c>
      <c r="E59" s="1">
        <f>Diego!E57</f>
        <v>214.69809885931559</v>
      </c>
      <c r="F59" s="1">
        <f>Diego!F57</f>
        <v>263</v>
      </c>
      <c r="G59" s="1">
        <f>Diego!G57</f>
        <v>0</v>
      </c>
      <c r="H59" s="1">
        <f>Diego!H57</f>
        <v>0</v>
      </c>
      <c r="I59" s="1">
        <f>Diego!I57</f>
        <v>0</v>
      </c>
    </row>
    <row r="60" spans="1:9">
      <c r="A60" s="3" t="s">
        <v>22</v>
      </c>
      <c r="B60" s="1">
        <f>Evandro!B57</f>
        <v>153697.71</v>
      </c>
      <c r="C60" s="1">
        <f>Evandro!C57</f>
        <v>5</v>
      </c>
      <c r="D60" s="1">
        <f>Evandro!D57</f>
        <v>3</v>
      </c>
      <c r="E60" s="1">
        <f>Evandro!E57</f>
        <v>734.35875114698388</v>
      </c>
      <c r="F60" s="1">
        <f>Evandro!F57</f>
        <v>628</v>
      </c>
      <c r="G60" s="1">
        <f>Evandro!G57</f>
        <v>1</v>
      </c>
      <c r="H60" s="1">
        <f>Evandro!H57</f>
        <v>29</v>
      </c>
      <c r="I60" s="1">
        <f>Evandro!I57</f>
        <v>0</v>
      </c>
    </row>
    <row r="61" spans="1:9">
      <c r="A61" s="3" t="s">
        <v>23</v>
      </c>
      <c r="B61" s="1">
        <f>Everaldy!B57</f>
        <v>171447.16999999998</v>
      </c>
      <c r="C61" s="1">
        <f>Everaldy!C57</f>
        <v>0</v>
      </c>
      <c r="D61" s="1">
        <f>Everaldy!D57</f>
        <v>10</v>
      </c>
      <c r="E61" s="1">
        <f>Everaldy!E57</f>
        <v>850.07434307854874</v>
      </c>
      <c r="F61" s="1">
        <f>Everaldy!F57</f>
        <v>405</v>
      </c>
      <c r="G61" s="1">
        <f>Everaldy!G57</f>
        <v>0</v>
      </c>
      <c r="H61" s="1">
        <f>Everaldy!H57</f>
        <v>11</v>
      </c>
      <c r="I61" s="1">
        <f>Everaldy!I57</f>
        <v>0</v>
      </c>
    </row>
    <row r="62" spans="1:9">
      <c r="A62" s="3" t="s">
        <v>24</v>
      </c>
      <c r="B62" s="1">
        <f>Ivo!B57</f>
        <v>143081.13</v>
      </c>
      <c r="C62" s="1">
        <f>Ivo!C57</f>
        <v>0</v>
      </c>
      <c r="D62" s="1">
        <f>Ivo!D57</f>
        <v>0</v>
      </c>
      <c r="E62" s="1">
        <f>Ivo!E57</f>
        <v>423.31695266272192</v>
      </c>
      <c r="F62" s="1">
        <f>Ivo!F57</f>
        <v>338</v>
      </c>
      <c r="G62" s="1">
        <f>Ivo!G57</f>
        <v>0</v>
      </c>
      <c r="H62" s="1">
        <f>Ivo!H57</f>
        <v>0</v>
      </c>
      <c r="I62" s="1">
        <f>Ivo!I57</f>
        <v>0</v>
      </c>
    </row>
    <row r="63" spans="1:9">
      <c r="A63" s="3" t="s">
        <v>25</v>
      </c>
      <c r="B63" s="1">
        <f>Jânio!B57</f>
        <v>96940.14</v>
      </c>
      <c r="C63" s="1">
        <f>Jânio!C57</f>
        <v>3</v>
      </c>
      <c r="D63" s="1">
        <f>Jânio!D57</f>
        <v>6</v>
      </c>
      <c r="E63" s="1">
        <f>Jânio!E57</f>
        <v>259.89313672922253</v>
      </c>
      <c r="F63" s="1">
        <f>Jânio!F57</f>
        <v>373</v>
      </c>
      <c r="G63" s="1">
        <f>Jânio!G57</f>
        <v>1</v>
      </c>
      <c r="H63" s="1">
        <f>Jânio!H57</f>
        <v>0</v>
      </c>
      <c r="I63" s="1">
        <f>Jânio!I57</f>
        <v>0</v>
      </c>
    </row>
    <row r="64" spans="1:9">
      <c r="A64" s="3" t="s">
        <v>26</v>
      </c>
      <c r="B64" s="1">
        <f>Junior!B57</f>
        <v>100826.37</v>
      </c>
      <c r="C64" s="1">
        <f>Junior!C57</f>
        <v>0</v>
      </c>
      <c r="D64" s="1">
        <f>Junior!D57</f>
        <v>7</v>
      </c>
      <c r="E64" s="1">
        <f>Junior!E57</f>
        <v>408.20392712550603</v>
      </c>
      <c r="F64" s="1">
        <f>Junior!F57</f>
        <v>247</v>
      </c>
      <c r="G64" s="1">
        <f>Junior!G57</f>
        <v>0</v>
      </c>
      <c r="H64" s="1">
        <f>Junior!H57</f>
        <v>0</v>
      </c>
      <c r="I64" s="1">
        <f>Junior!I57</f>
        <v>0</v>
      </c>
    </row>
    <row r="65" spans="1:9">
      <c r="A65" s="3" t="s">
        <v>27</v>
      </c>
      <c r="B65" s="1">
        <f>Lúcio!B57</f>
        <v>83996.7</v>
      </c>
      <c r="C65" s="1">
        <f>Lúcio!C57</f>
        <v>2</v>
      </c>
      <c r="D65" s="1">
        <f>Lúcio!D57</f>
        <v>5</v>
      </c>
      <c r="E65" s="1">
        <f>Lúcio!E57</f>
        <v>512.84182871465055</v>
      </c>
      <c r="F65" s="1">
        <f>Lúcio!F57</f>
        <v>315</v>
      </c>
      <c r="G65" s="1">
        <f>Lúcio!G57</f>
        <v>0</v>
      </c>
      <c r="H65" s="1">
        <f>Lúcio!H57</f>
        <v>1</v>
      </c>
      <c r="I65" s="1">
        <f>Lúcio!I57</f>
        <v>0</v>
      </c>
    </row>
    <row r="66" spans="1:9">
      <c r="A66" s="3" t="s">
        <v>28</v>
      </c>
      <c r="B66" s="1">
        <f>Nelson!B57</f>
        <v>129529.36</v>
      </c>
      <c r="C66" s="1">
        <f>Nelson!C57</f>
        <v>2</v>
      </c>
      <c r="D66" s="1">
        <f>Nelson!D57</f>
        <v>0</v>
      </c>
      <c r="E66" s="1">
        <f>Nelson!E57</f>
        <v>564.40387006079027</v>
      </c>
      <c r="F66" s="1">
        <f>Nelson!F57</f>
        <v>459</v>
      </c>
      <c r="G66" s="1">
        <f>Nelson!G57</f>
        <v>0</v>
      </c>
      <c r="H66" s="1">
        <f>Nelson!H57</f>
        <v>0</v>
      </c>
      <c r="I66" s="1">
        <f>Nelson!I57</f>
        <v>0</v>
      </c>
    </row>
    <row r="67" spans="1:9">
      <c r="A67" s="3" t="s">
        <v>29</v>
      </c>
      <c r="B67" s="1">
        <f>Valdir!B57</f>
        <v>74319.5</v>
      </c>
      <c r="C67" s="1">
        <f>Valdir!C57</f>
        <v>1</v>
      </c>
      <c r="D67" s="1">
        <f>Valdir!D57</f>
        <v>1</v>
      </c>
      <c r="E67" s="1">
        <f>Valdir!E57</f>
        <v>490.63152014652013</v>
      </c>
      <c r="F67" s="1">
        <f>Valdir!F57</f>
        <v>287</v>
      </c>
      <c r="G67" s="1">
        <f>Valdir!G57</f>
        <v>0</v>
      </c>
      <c r="H67" s="1">
        <f>Valdir!H57</f>
        <v>0</v>
      </c>
      <c r="I67" s="1">
        <f>Valdir!I57</f>
        <v>0</v>
      </c>
    </row>
    <row r="68" spans="1:9">
      <c r="A68" s="3" t="s">
        <v>30</v>
      </c>
      <c r="B68" s="1">
        <f>Vanderley!B57</f>
        <v>196155.59</v>
      </c>
      <c r="C68" s="1">
        <f>Vanderley!C57</f>
        <v>0</v>
      </c>
      <c r="D68" s="1">
        <f>Vanderley!D57</f>
        <v>13</v>
      </c>
      <c r="E68" s="1">
        <f>Vanderley!E57</f>
        <v>322.62432565789476</v>
      </c>
      <c r="F68" s="1">
        <f>Vanderley!F57</f>
        <v>608</v>
      </c>
      <c r="G68" s="1">
        <f>Vanderley!G57</f>
        <v>0</v>
      </c>
      <c r="H68" s="1">
        <f>Vanderley!H57</f>
        <v>0</v>
      </c>
      <c r="I68" s="1">
        <f>Vanderley!I57</f>
        <v>0</v>
      </c>
    </row>
    <row r="69" spans="1:9">
      <c r="A69" s="14" t="s">
        <v>37</v>
      </c>
      <c r="B69" s="1">
        <f>Talita!B57</f>
        <v>25008.28</v>
      </c>
      <c r="C69" s="1">
        <f>Talita!C57</f>
        <v>0</v>
      </c>
      <c r="D69" s="1">
        <f>Talita!D57</f>
        <v>0</v>
      </c>
      <c r="E69" s="1">
        <f>Talita!E57</f>
        <v>182.54218978102188</v>
      </c>
      <c r="F69" s="1">
        <f>Talita!F57</f>
        <v>137</v>
      </c>
      <c r="G69" s="1">
        <f>Talita!G57</f>
        <v>0</v>
      </c>
      <c r="H69" s="1">
        <f>Talita!H57</f>
        <v>0</v>
      </c>
      <c r="I69" s="1">
        <f>Talita!I57</f>
        <v>0</v>
      </c>
    </row>
    <row r="70" spans="1:9">
      <c r="A70" s="4" t="s">
        <v>15</v>
      </c>
      <c r="B70" s="6">
        <f>SUM(B55:B69)</f>
        <v>1611416.08</v>
      </c>
      <c r="C70" s="6">
        <f t="shared" ref="C70:I70" si="0">SUM(C55:C69)</f>
        <v>18</v>
      </c>
      <c r="D70" s="6">
        <f t="shared" si="0"/>
        <v>56</v>
      </c>
      <c r="E70" s="6">
        <f t="shared" si="0"/>
        <v>7125.4439791838549</v>
      </c>
      <c r="F70" s="6">
        <f t="shared" si="0"/>
        <v>5586</v>
      </c>
      <c r="G70" s="6">
        <f t="shared" si="0"/>
        <v>6</v>
      </c>
      <c r="H70" s="6">
        <f t="shared" si="0"/>
        <v>61</v>
      </c>
      <c r="I70" s="6">
        <f t="shared" si="0"/>
        <v>0</v>
      </c>
    </row>
  </sheetData>
  <sheetProtection sheet="1" objects="1" scenarios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BA57"/>
  <sheetViews>
    <sheetView workbookViewId="0">
      <selection activeCell="N51" sqref="N51:O53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17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[1]Vendas!B$16</f>
        <v>0</v>
      </c>
      <c r="C44" s="1">
        <f>[1]Vendas!C$16</f>
        <v>0</v>
      </c>
      <c r="D44" s="1">
        <f>[1]Vendas!D$16</f>
        <v>0</v>
      </c>
      <c r="E44" s="1" t="e">
        <f>[1]Vendas!E$16</f>
        <v>#DIV/0!</v>
      </c>
      <c r="F44" s="1">
        <f>[1]Vendas!F$16</f>
        <v>0</v>
      </c>
      <c r="G44" s="1">
        <f>[1]Vendas!G$16</f>
        <v>0</v>
      </c>
      <c r="H44" s="1">
        <f>[1]Vendas!H$16</f>
        <v>0</v>
      </c>
      <c r="I44" s="1">
        <f>[1]Vendas!I$16</f>
        <v>0</v>
      </c>
      <c r="K44" s="17" t="s">
        <v>49</v>
      </c>
      <c r="L44" s="18">
        <f>[14]Janeiro!T$2</f>
        <v>0</v>
      </c>
      <c r="M44" s="18">
        <f>[14]Janeiro!U$2</f>
        <v>0</v>
      </c>
      <c r="N44" s="18">
        <f>[14]Janeiro!V$2</f>
        <v>0</v>
      </c>
      <c r="O44" s="18">
        <f>[14]Janeiro!W$2</f>
        <v>0</v>
      </c>
      <c r="P44" s="18">
        <f>[14]Janeiro!X$2</f>
        <v>0</v>
      </c>
      <c r="Q44" s="18">
        <f>[14]Janeiro!Y$2</f>
        <v>0</v>
      </c>
      <c r="R44" s="18">
        <f>[14]Janeiro!Z$2</f>
        <v>0</v>
      </c>
      <c r="S44" s="18">
        <f>[14]Janeiro!AA$2</f>
        <v>0</v>
      </c>
      <c r="T44" s="18">
        <f>[14]Janeiro!AB$2</f>
        <v>0</v>
      </c>
    </row>
    <row r="45" spans="1:20" ht="16.5" thickTop="1" thickBot="1">
      <c r="A45" s="3" t="s">
        <v>3</v>
      </c>
      <c r="B45" s="1">
        <f>[2]Vendas!B$16</f>
        <v>141854.68</v>
      </c>
      <c r="C45" s="1">
        <f>[2]Vendas!C$16</f>
        <v>4</v>
      </c>
      <c r="D45" s="1">
        <f>[2]Vendas!D$16</f>
        <v>5</v>
      </c>
      <c r="E45" s="1">
        <f>[2]Vendas!E$16</f>
        <v>802.89908229667003</v>
      </c>
      <c r="F45" s="1">
        <f>[2]Vendas!F$16</f>
        <v>534</v>
      </c>
      <c r="G45" s="1">
        <f>[2]Vendas!G$16</f>
        <v>1</v>
      </c>
      <c r="H45" s="1">
        <f>[2]Vendas!H$16</f>
        <v>0</v>
      </c>
      <c r="I45" s="1">
        <f>[2]Vendas!I$16</f>
        <v>0</v>
      </c>
      <c r="K45" s="17" t="s">
        <v>50</v>
      </c>
      <c r="L45" s="18">
        <f>[14]Julho!T$2</f>
        <v>0</v>
      </c>
      <c r="M45" s="18">
        <f>[14]Julho!U$2</f>
        <v>0</v>
      </c>
      <c r="N45" s="18">
        <f>[14]Julho!V$2</f>
        <v>0</v>
      </c>
      <c r="O45" s="18">
        <f>[14]Julho!W$2</f>
        <v>0</v>
      </c>
      <c r="P45" s="18">
        <f>[14]Julho!X$2</f>
        <v>0</v>
      </c>
      <c r="Q45" s="18">
        <f>[14]Julho!Y$2</f>
        <v>0</v>
      </c>
      <c r="R45" s="18">
        <f>[14]Julho!Z$2</f>
        <v>0</v>
      </c>
      <c r="S45" s="18">
        <f>[14]Julho!AA$2</f>
        <v>0</v>
      </c>
      <c r="T45" s="18">
        <f>[14]Julho!AB$2</f>
        <v>0</v>
      </c>
    </row>
    <row r="46" spans="1:20" ht="16.5" thickTop="1" thickBot="1">
      <c r="A46" s="3" t="s">
        <v>4</v>
      </c>
      <c r="B46" s="1">
        <f>[3]Vendas!B$16</f>
        <v>0</v>
      </c>
      <c r="C46" s="1">
        <f>[3]Vendas!C$16</f>
        <v>0</v>
      </c>
      <c r="D46" s="1">
        <f>[3]Vendas!D$16</f>
        <v>0</v>
      </c>
      <c r="E46" s="1" t="e">
        <f>[3]Vendas!E$16</f>
        <v>#DIV/0!</v>
      </c>
      <c r="F46" s="1">
        <f>[3]Vendas!F$16</f>
        <v>0</v>
      </c>
      <c r="G46" s="1">
        <f>[3]Vendas!G$16</f>
        <v>0</v>
      </c>
      <c r="H46" s="1">
        <f>[3]Vendas!H$16</f>
        <v>0</v>
      </c>
      <c r="I46" s="1">
        <f>[3]Vendas!I$16</f>
        <v>0</v>
      </c>
      <c r="K46" s="17" t="s">
        <v>51</v>
      </c>
      <c r="L46" s="18">
        <f>[14]Novembro!T$2</f>
        <v>0</v>
      </c>
      <c r="M46" s="18">
        <f>[14]Novembro!U$2</f>
        <v>0</v>
      </c>
      <c r="N46" s="18">
        <f>[14]Novembro!V$2</f>
        <v>0</v>
      </c>
      <c r="O46" s="18">
        <f>[14]Novembro!W$2</f>
        <v>0</v>
      </c>
      <c r="P46" s="18">
        <f>[14]Novembro!X$2</f>
        <v>0</v>
      </c>
      <c r="Q46" s="18">
        <f>[14]Novembro!Y$2</f>
        <v>0</v>
      </c>
      <c r="R46" s="18">
        <f>[14]Novembro!Z$2</f>
        <v>0</v>
      </c>
      <c r="S46" s="18">
        <f>[14]Novembro!AA$2</f>
        <v>0</v>
      </c>
      <c r="T46" s="18">
        <f>[14]Novembro!AB$2</f>
        <v>0</v>
      </c>
    </row>
    <row r="47" spans="1:20" ht="15.75" thickTop="1">
      <c r="A47" s="3" t="s">
        <v>5</v>
      </c>
      <c r="B47" s="1">
        <f>[4]Vendas!B$16</f>
        <v>0</v>
      </c>
      <c r="C47" s="1">
        <f>[4]Vendas!C$16</f>
        <v>0</v>
      </c>
      <c r="D47" s="1">
        <f>[4]Vendas!D$16</f>
        <v>0</v>
      </c>
      <c r="E47" s="1" t="e">
        <f>[4]Vendas!E$16</f>
        <v>#DIV/0!</v>
      </c>
      <c r="F47" s="1">
        <f>[4]Vendas!F$16</f>
        <v>0</v>
      </c>
      <c r="G47" s="1">
        <f>[4]Vendas!G$16</f>
        <v>0</v>
      </c>
      <c r="H47" s="1">
        <f>[4]Vendas!H$16</f>
        <v>0</v>
      </c>
      <c r="I47" s="1">
        <f>[4]Vendas!I$16</f>
        <v>0</v>
      </c>
    </row>
    <row r="48" spans="1:20">
      <c r="A48" s="3" t="s">
        <v>6</v>
      </c>
      <c r="B48" s="1">
        <f>[5]Vendas!B$16</f>
        <v>0</v>
      </c>
      <c r="C48" s="1">
        <f>[5]Vendas!C$16</f>
        <v>0</v>
      </c>
      <c r="D48" s="1">
        <f>[5]Vendas!D$16</f>
        <v>0</v>
      </c>
      <c r="E48" s="1" t="e">
        <f>[5]Vendas!E$16</f>
        <v>#DIV/0!</v>
      </c>
      <c r="F48" s="1">
        <f>[5]Vendas!F$16</f>
        <v>0</v>
      </c>
      <c r="G48" s="1">
        <f>[5]Vendas!G$16</f>
        <v>0</v>
      </c>
      <c r="H48" s="1">
        <f>[5]Vendas!H$16</f>
        <v>0</v>
      </c>
      <c r="I48" s="1">
        <f>[5]Vendas!I$16</f>
        <v>0</v>
      </c>
    </row>
    <row r="49" spans="1:9">
      <c r="A49" s="3" t="s">
        <v>7</v>
      </c>
      <c r="B49" s="1">
        <f>[6]Vendas!B$16</f>
        <v>0</v>
      </c>
      <c r="C49" s="1">
        <f>[6]Vendas!C$16</f>
        <v>0</v>
      </c>
      <c r="D49" s="1">
        <f>[6]Vendas!D$16</f>
        <v>0</v>
      </c>
      <c r="E49" s="1" t="e">
        <f>[6]Vendas!E$16</f>
        <v>#DIV/0!</v>
      </c>
      <c r="F49" s="1">
        <f>[6]Vendas!F$16</f>
        <v>0</v>
      </c>
      <c r="G49" s="1">
        <f>[6]Vendas!G$16</f>
        <v>0</v>
      </c>
      <c r="H49" s="1">
        <f>[6]Vendas!H$16</f>
        <v>0</v>
      </c>
      <c r="I49" s="1">
        <f>[6]Vendas!I$16</f>
        <v>0</v>
      </c>
    </row>
    <row r="50" spans="1:9">
      <c r="A50" s="3" t="s">
        <v>8</v>
      </c>
      <c r="B50" s="1">
        <f>[7]Vendas!B$16</f>
        <v>0</v>
      </c>
      <c r="C50" s="1">
        <f>[7]Vendas!C$16</f>
        <v>0</v>
      </c>
      <c r="D50" s="1">
        <f>[7]Vendas!D$16</f>
        <v>0</v>
      </c>
      <c r="E50" s="1" t="e">
        <f>[7]Vendas!E$16</f>
        <v>#DIV/0!</v>
      </c>
      <c r="F50" s="1">
        <f>[7]Vendas!F$16</f>
        <v>0</v>
      </c>
      <c r="G50" s="1">
        <f>[7]Vendas!G$16</f>
        <v>0</v>
      </c>
      <c r="H50" s="1">
        <f>[7]Vendas!H$16</f>
        <v>0</v>
      </c>
      <c r="I50" s="1">
        <f>[7]Vendas!I$16</f>
        <v>0</v>
      </c>
    </row>
    <row r="51" spans="1:9">
      <c r="A51" s="3" t="s">
        <v>9</v>
      </c>
      <c r="B51" s="1">
        <f>[8]Vendas!B$16</f>
        <v>0</v>
      </c>
      <c r="C51" s="1">
        <f>[8]Vendas!C$16</f>
        <v>0</v>
      </c>
      <c r="D51" s="1">
        <f>[8]Vendas!D$16</f>
        <v>0</v>
      </c>
      <c r="E51" s="1" t="e">
        <f>[8]Vendas!E$16</f>
        <v>#DIV/0!</v>
      </c>
      <c r="F51" s="1">
        <f>[8]Vendas!F$16</f>
        <v>0</v>
      </c>
      <c r="G51" s="1">
        <f>[8]Vendas!G$16</f>
        <v>0</v>
      </c>
      <c r="H51" s="1">
        <f>[8]Vendas!H$16</f>
        <v>0</v>
      </c>
      <c r="I51" s="1">
        <f>[8]Vendas!I$16</f>
        <v>0</v>
      </c>
    </row>
    <row r="52" spans="1:9">
      <c r="A52" s="3" t="s">
        <v>10</v>
      </c>
      <c r="B52" s="1">
        <f>[9]Vendas!B$16</f>
        <v>0</v>
      </c>
      <c r="C52" s="1">
        <f>[9]Vendas!C$16</f>
        <v>0</v>
      </c>
      <c r="D52" s="1">
        <f>[9]Vendas!D$16</f>
        <v>0</v>
      </c>
      <c r="E52" s="1" t="e">
        <f>[9]Vendas!E$16</f>
        <v>#DIV/0!</v>
      </c>
      <c r="F52" s="1">
        <f>[9]Vendas!F$16</f>
        <v>0</v>
      </c>
      <c r="G52" s="1">
        <f>[9]Vendas!G$16</f>
        <v>0</v>
      </c>
      <c r="H52" s="1">
        <f>[9]Vendas!H$16</f>
        <v>0</v>
      </c>
      <c r="I52" s="1">
        <f>[9]Vendas!I$16</f>
        <v>0</v>
      </c>
    </row>
    <row r="53" spans="1:9">
      <c r="A53" s="3" t="s">
        <v>11</v>
      </c>
      <c r="B53" s="1">
        <f>[10]Vendas!B$16</f>
        <v>0</v>
      </c>
      <c r="C53" s="1">
        <f>[10]Vendas!C$16</f>
        <v>0</v>
      </c>
      <c r="D53" s="1">
        <f>[10]Vendas!D$16</f>
        <v>0</v>
      </c>
      <c r="E53" s="1" t="e">
        <f>[10]Vendas!E$16</f>
        <v>#DIV/0!</v>
      </c>
      <c r="F53" s="1">
        <f>[10]Vendas!F$16</f>
        <v>0</v>
      </c>
      <c r="G53" s="1">
        <f>[10]Vendas!G$16</f>
        <v>0</v>
      </c>
      <c r="H53" s="1">
        <f>[10]Vendas!H$16</f>
        <v>0</v>
      </c>
      <c r="I53" s="1">
        <f>[10]Vendas!I$16</f>
        <v>0</v>
      </c>
    </row>
    <row r="54" spans="1:9">
      <c r="A54" s="3" t="s">
        <v>12</v>
      </c>
      <c r="B54" s="1">
        <f>[11]Vendas!B$16</f>
        <v>0</v>
      </c>
      <c r="C54" s="1">
        <f>[11]Vendas!C$16</f>
        <v>0</v>
      </c>
      <c r="D54" s="1">
        <f>[11]Vendas!D$16</f>
        <v>0</v>
      </c>
      <c r="E54" s="1" t="e">
        <f>[11]Vendas!E$16</f>
        <v>#DIV/0!</v>
      </c>
      <c r="F54" s="1">
        <f>[11]Vendas!F$16</f>
        <v>0</v>
      </c>
      <c r="G54" s="1">
        <f>[11]Vendas!G$16</f>
        <v>0</v>
      </c>
      <c r="H54" s="1">
        <f>[11]Vendas!H$16</f>
        <v>0</v>
      </c>
      <c r="I54" s="1">
        <f>[11]Vendas!I$16</f>
        <v>0</v>
      </c>
    </row>
    <row r="55" spans="1:9">
      <c r="A55" s="3" t="s">
        <v>13</v>
      </c>
      <c r="B55" s="1">
        <f>[12]Vendas!B$16</f>
        <v>0</v>
      </c>
      <c r="C55" s="1">
        <f>[12]Vendas!C$16</f>
        <v>0</v>
      </c>
      <c r="D55" s="1">
        <f>[12]Vendas!D$16</f>
        <v>0</v>
      </c>
      <c r="E55" s="1" t="e">
        <f>[12]Vendas!E$16</f>
        <v>#DIV/0!</v>
      </c>
      <c r="F55" s="1">
        <f>[12]Vendas!F$16</f>
        <v>0</v>
      </c>
      <c r="G55" s="1">
        <f>[12]Vendas!G$16</f>
        <v>0</v>
      </c>
      <c r="H55" s="1">
        <f>[12]Vendas!H$16</f>
        <v>0</v>
      </c>
      <c r="I55" s="1">
        <f>[12]Vendas!I$16</f>
        <v>0</v>
      </c>
    </row>
    <row r="56" spans="1:9">
      <c r="A56" s="3" t="s">
        <v>14</v>
      </c>
      <c r="B56" s="1">
        <f>[13]Vendas!B$16</f>
        <v>0</v>
      </c>
      <c r="C56" s="1">
        <f>[13]Vendas!C$16</f>
        <v>0</v>
      </c>
      <c r="D56" s="1">
        <f>[13]Vendas!D$16</f>
        <v>0</v>
      </c>
      <c r="E56" s="1" t="e">
        <f>[13]Vendas!E$16</f>
        <v>#DIV/0!</v>
      </c>
      <c r="F56" s="1">
        <f>[13]Vendas!F$16</f>
        <v>0</v>
      </c>
      <c r="G56" s="1">
        <f>[13]Vendas!G$16</f>
        <v>0</v>
      </c>
      <c r="H56" s="1">
        <f>[13]Vendas!H$16</f>
        <v>0</v>
      </c>
      <c r="I56" s="1">
        <f>[13]Vendas!I$16</f>
        <v>0</v>
      </c>
    </row>
    <row r="57" spans="1:9">
      <c r="A57" s="4" t="s">
        <v>15</v>
      </c>
      <c r="B57" s="6">
        <f>SUM(B44:B56)</f>
        <v>141854.68</v>
      </c>
      <c r="C57" s="6">
        <f t="shared" ref="C57:I57" si="0">SUM(C44:C56)</f>
        <v>4</v>
      </c>
      <c r="D57" s="6">
        <f t="shared" si="0"/>
        <v>5</v>
      </c>
      <c r="E57" s="6">
        <f>SUMIF(E44:E56,"&gt;=0")</f>
        <v>802.89908229667003</v>
      </c>
      <c r="F57" s="6">
        <f t="shared" si="0"/>
        <v>534</v>
      </c>
      <c r="G57" s="6">
        <f t="shared" si="0"/>
        <v>1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7:D8"/>
    <mergeCell ref="A2:C2"/>
    <mergeCell ref="D2:E2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BA57"/>
  <sheetViews>
    <sheetView topLeftCell="C41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18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[1]Vendas!B$17</f>
        <v>0</v>
      </c>
      <c r="C44" s="1">
        <f>[1]Vendas!C$17</f>
        <v>0</v>
      </c>
      <c r="D44" s="1">
        <f>[1]Vendas!D$17</f>
        <v>0</v>
      </c>
      <c r="E44" s="1" t="e">
        <f>[1]Vendas!E$17</f>
        <v>#DIV/0!</v>
      </c>
      <c r="F44" s="1">
        <f>[1]Vendas!F$17</f>
        <v>0</v>
      </c>
      <c r="G44" s="1">
        <f>[1]Vendas!G$17</f>
        <v>0</v>
      </c>
      <c r="H44" s="1">
        <f>[1]Vendas!H$17</f>
        <v>0</v>
      </c>
      <c r="I44" s="1">
        <f>[1]Vendas!I$17</f>
        <v>0</v>
      </c>
      <c r="K44" s="17" t="s">
        <v>49</v>
      </c>
      <c r="L44" s="18">
        <f>[14]Janeiro!T$5</f>
        <v>0</v>
      </c>
      <c r="M44" s="18">
        <f>[14]Janeiro!U$5</f>
        <v>0</v>
      </c>
      <c r="N44" s="18">
        <f>[14]Janeiro!V$5</f>
        <v>0</v>
      </c>
      <c r="O44" s="18">
        <f>[14]Janeiro!W$5</f>
        <v>0</v>
      </c>
      <c r="P44" s="18">
        <f>[14]Janeiro!X$5</f>
        <v>0</v>
      </c>
      <c r="Q44" s="18">
        <f>[14]Janeiro!Y$5</f>
        <v>0</v>
      </c>
      <c r="R44" s="18">
        <f>[14]Janeiro!Z$5</f>
        <v>0</v>
      </c>
      <c r="S44" s="18">
        <f>[14]Janeiro!AA$5</f>
        <v>0</v>
      </c>
      <c r="T44" s="18">
        <f>[14]Janeiro!AB$5</f>
        <v>0</v>
      </c>
    </row>
    <row r="45" spans="1:20" ht="16.5" thickTop="1" thickBot="1">
      <c r="A45" s="3" t="s">
        <v>3</v>
      </c>
      <c r="B45" s="1">
        <f>[2]Vendas!B$17</f>
        <v>77215.7</v>
      </c>
      <c r="C45" s="1">
        <f>[2]Vendas!C$17</f>
        <v>0</v>
      </c>
      <c r="D45" s="1">
        <f>[2]Vendas!D$17</f>
        <v>3</v>
      </c>
      <c r="E45" s="1">
        <f>[2]Vendas!E$17</f>
        <v>422.92096107988419</v>
      </c>
      <c r="F45" s="1">
        <f>[2]Vendas!F$17</f>
        <v>331</v>
      </c>
      <c r="G45" s="1">
        <f>[2]Vendas!G$17</f>
        <v>1</v>
      </c>
      <c r="H45" s="1">
        <f>[2]Vendas!H$17</f>
        <v>2</v>
      </c>
      <c r="I45" s="1">
        <f>[2]Vendas!I$17</f>
        <v>0</v>
      </c>
      <c r="K45" s="17" t="s">
        <v>50</v>
      </c>
      <c r="L45" s="18">
        <f>[14]Julho!T$5</f>
        <v>0</v>
      </c>
      <c r="M45" s="18">
        <f>[14]Julho!U$5</f>
        <v>0</v>
      </c>
      <c r="N45" s="18">
        <f>[14]Julho!V$5</f>
        <v>0</v>
      </c>
      <c r="O45" s="18">
        <f>[14]Julho!W$5</f>
        <v>0</v>
      </c>
      <c r="P45" s="18">
        <f>[14]Julho!X$5</f>
        <v>0</v>
      </c>
      <c r="Q45" s="18">
        <f>[14]Julho!Y$5</f>
        <v>0</v>
      </c>
      <c r="R45" s="18">
        <f>[14]Julho!Z$5</f>
        <v>0</v>
      </c>
      <c r="S45" s="18">
        <f>[14]Julho!AA$5</f>
        <v>0</v>
      </c>
      <c r="T45" s="18">
        <f>[14]Julho!AB$5</f>
        <v>0</v>
      </c>
    </row>
    <row r="46" spans="1:20" ht="16.5" thickTop="1" thickBot="1">
      <c r="A46" s="3" t="s">
        <v>4</v>
      </c>
      <c r="B46" s="1">
        <f>[3]Vendas!B$17</f>
        <v>0</v>
      </c>
      <c r="C46" s="1">
        <f>[3]Vendas!C$17</f>
        <v>0</v>
      </c>
      <c r="D46" s="1">
        <f>[3]Vendas!D$17</f>
        <v>0</v>
      </c>
      <c r="E46" s="1" t="e">
        <f>[3]Vendas!E$17</f>
        <v>#DIV/0!</v>
      </c>
      <c r="F46" s="1">
        <f>[3]Vendas!F$17</f>
        <v>0</v>
      </c>
      <c r="G46" s="1">
        <f>[3]Vendas!G$17</f>
        <v>0</v>
      </c>
      <c r="H46" s="1">
        <f>[3]Vendas!H$17</f>
        <v>0</v>
      </c>
      <c r="I46" s="1">
        <f>[3]Vendas!I$17</f>
        <v>0</v>
      </c>
      <c r="K46" s="17" t="s">
        <v>51</v>
      </c>
      <c r="L46" s="18">
        <f>[14]Novembro!T$5</f>
        <v>0</v>
      </c>
      <c r="M46" s="18">
        <f>[14]Novembro!U$5</f>
        <v>0</v>
      </c>
      <c r="N46" s="18">
        <f>[14]Novembro!V$5</f>
        <v>0</v>
      </c>
      <c r="O46" s="18">
        <f>[14]Novembro!W$5</f>
        <v>0</v>
      </c>
      <c r="P46" s="18">
        <f>[14]Novembro!X$5</f>
        <v>0</v>
      </c>
      <c r="Q46" s="18">
        <f>[14]Novembro!Y$5</f>
        <v>0</v>
      </c>
      <c r="R46" s="18">
        <f>[14]Novembro!Z$5</f>
        <v>0</v>
      </c>
      <c r="S46" s="18">
        <f>[14]Novembro!AA$5</f>
        <v>0</v>
      </c>
      <c r="T46" s="18">
        <f>[14]Novembro!AB$5</f>
        <v>0</v>
      </c>
    </row>
    <row r="47" spans="1:20" ht="15.75" thickTop="1">
      <c r="A47" s="3" t="s">
        <v>5</v>
      </c>
      <c r="B47" s="1">
        <f>[4]Vendas!B$17</f>
        <v>0</v>
      </c>
      <c r="C47" s="1">
        <f>[4]Vendas!C$17</f>
        <v>0</v>
      </c>
      <c r="D47" s="1">
        <f>[4]Vendas!D$17</f>
        <v>0</v>
      </c>
      <c r="E47" s="1" t="e">
        <f>[4]Vendas!E$17</f>
        <v>#DIV/0!</v>
      </c>
      <c r="F47" s="1">
        <f>[4]Vendas!F$17</f>
        <v>0</v>
      </c>
      <c r="G47" s="1">
        <f>[4]Vendas!G$17</f>
        <v>0</v>
      </c>
      <c r="H47" s="1">
        <f>[4]Vendas!H$17</f>
        <v>0</v>
      </c>
      <c r="I47" s="1">
        <f>[4]Vendas!I$17</f>
        <v>0</v>
      </c>
    </row>
    <row r="48" spans="1:20">
      <c r="A48" s="3" t="s">
        <v>6</v>
      </c>
      <c r="B48" s="1">
        <f>[5]Vendas!B$17</f>
        <v>0</v>
      </c>
      <c r="C48" s="1">
        <f>[5]Vendas!C$17</f>
        <v>0</v>
      </c>
      <c r="D48" s="1">
        <f>[5]Vendas!D$17</f>
        <v>0</v>
      </c>
      <c r="E48" s="1" t="e">
        <f>[5]Vendas!E$17</f>
        <v>#DIV/0!</v>
      </c>
      <c r="F48" s="1">
        <f>[5]Vendas!F$17</f>
        <v>0</v>
      </c>
      <c r="G48" s="1">
        <f>[5]Vendas!G$17</f>
        <v>0</v>
      </c>
      <c r="H48" s="1">
        <f>[5]Vendas!H$17</f>
        <v>0</v>
      </c>
      <c r="I48" s="1">
        <f>[5]Vendas!I$17</f>
        <v>0</v>
      </c>
    </row>
    <row r="49" spans="1:9">
      <c r="A49" s="3" t="s">
        <v>7</v>
      </c>
      <c r="B49" s="1">
        <f>[6]Vendas!B$17</f>
        <v>0</v>
      </c>
      <c r="C49" s="1">
        <f>[6]Vendas!C$17</f>
        <v>0</v>
      </c>
      <c r="D49" s="1">
        <f>[6]Vendas!D$17</f>
        <v>0</v>
      </c>
      <c r="E49" s="1" t="e">
        <f>[6]Vendas!E$17</f>
        <v>#DIV/0!</v>
      </c>
      <c r="F49" s="1">
        <f>[6]Vendas!F$17</f>
        <v>0</v>
      </c>
      <c r="G49" s="1">
        <f>[6]Vendas!G$17</f>
        <v>0</v>
      </c>
      <c r="H49" s="1">
        <f>[6]Vendas!H$17</f>
        <v>0</v>
      </c>
      <c r="I49" s="1">
        <f>[6]Vendas!I$17</f>
        <v>0</v>
      </c>
    </row>
    <row r="50" spans="1:9">
      <c r="A50" s="3" t="s">
        <v>8</v>
      </c>
      <c r="B50" s="1">
        <f>[7]Vendas!B$17</f>
        <v>0</v>
      </c>
      <c r="C50" s="1">
        <f>[7]Vendas!C$17</f>
        <v>0</v>
      </c>
      <c r="D50" s="1">
        <f>[7]Vendas!D$17</f>
        <v>0</v>
      </c>
      <c r="E50" s="1" t="e">
        <f>[7]Vendas!E$17</f>
        <v>#DIV/0!</v>
      </c>
      <c r="F50" s="1">
        <f>[7]Vendas!F$17</f>
        <v>0</v>
      </c>
      <c r="G50" s="1">
        <f>[7]Vendas!G$17</f>
        <v>0</v>
      </c>
      <c r="H50" s="1">
        <f>[7]Vendas!H$17</f>
        <v>0</v>
      </c>
      <c r="I50" s="1">
        <f>[7]Vendas!I$17</f>
        <v>0</v>
      </c>
    </row>
    <row r="51" spans="1:9">
      <c r="A51" s="3" t="s">
        <v>9</v>
      </c>
      <c r="B51" s="1">
        <f>[8]Vendas!B$17</f>
        <v>0</v>
      </c>
      <c r="C51" s="1">
        <f>[8]Vendas!C$17</f>
        <v>0</v>
      </c>
      <c r="D51" s="1">
        <f>[8]Vendas!D$17</f>
        <v>0</v>
      </c>
      <c r="E51" s="1" t="e">
        <f>[8]Vendas!E$17</f>
        <v>#DIV/0!</v>
      </c>
      <c r="F51" s="1">
        <f>[8]Vendas!F$17</f>
        <v>0</v>
      </c>
      <c r="G51" s="1">
        <f>[8]Vendas!G$17</f>
        <v>0</v>
      </c>
      <c r="H51" s="1">
        <f>[8]Vendas!H$17</f>
        <v>0</v>
      </c>
      <c r="I51" s="1">
        <f>[8]Vendas!I$17</f>
        <v>0</v>
      </c>
    </row>
    <row r="52" spans="1:9">
      <c r="A52" s="3" t="s">
        <v>10</v>
      </c>
      <c r="B52" s="1">
        <f>[9]Vendas!B$17</f>
        <v>0</v>
      </c>
      <c r="C52" s="1">
        <f>[9]Vendas!C$17</f>
        <v>0</v>
      </c>
      <c r="D52" s="1">
        <f>[9]Vendas!D$17</f>
        <v>0</v>
      </c>
      <c r="E52" s="1" t="e">
        <f>[9]Vendas!E$17</f>
        <v>#DIV/0!</v>
      </c>
      <c r="F52" s="1">
        <f>[9]Vendas!F$17</f>
        <v>0</v>
      </c>
      <c r="G52" s="1">
        <f>[9]Vendas!G$17</f>
        <v>0</v>
      </c>
      <c r="H52" s="1">
        <f>[9]Vendas!H$17</f>
        <v>0</v>
      </c>
      <c r="I52" s="1">
        <f>[9]Vendas!I$17</f>
        <v>0</v>
      </c>
    </row>
    <row r="53" spans="1:9">
      <c r="A53" s="3" t="s">
        <v>11</v>
      </c>
      <c r="B53" s="1">
        <f>[10]Vendas!B$17</f>
        <v>0</v>
      </c>
      <c r="C53" s="1">
        <f>[10]Vendas!C$17</f>
        <v>0</v>
      </c>
      <c r="D53" s="1">
        <f>[10]Vendas!D$17</f>
        <v>0</v>
      </c>
      <c r="E53" s="1" t="e">
        <f>[10]Vendas!E$17</f>
        <v>#DIV/0!</v>
      </c>
      <c r="F53" s="1">
        <f>[10]Vendas!F$17</f>
        <v>0</v>
      </c>
      <c r="G53" s="1">
        <f>[10]Vendas!G$17</f>
        <v>0</v>
      </c>
      <c r="H53" s="1">
        <f>[10]Vendas!H$17</f>
        <v>0</v>
      </c>
      <c r="I53" s="1">
        <f>[10]Vendas!I$17</f>
        <v>0</v>
      </c>
    </row>
    <row r="54" spans="1:9">
      <c r="A54" s="3" t="s">
        <v>12</v>
      </c>
      <c r="B54" s="1">
        <f>[11]Vendas!B$17</f>
        <v>0</v>
      </c>
      <c r="C54" s="1">
        <f>[11]Vendas!C$17</f>
        <v>0</v>
      </c>
      <c r="D54" s="1">
        <f>[11]Vendas!D$17</f>
        <v>0</v>
      </c>
      <c r="E54" s="1" t="e">
        <f>[11]Vendas!E$17</f>
        <v>#DIV/0!</v>
      </c>
      <c r="F54" s="1">
        <f>[11]Vendas!F$17</f>
        <v>0</v>
      </c>
      <c r="G54" s="1">
        <f>[11]Vendas!G$17</f>
        <v>0</v>
      </c>
      <c r="H54" s="1">
        <f>[11]Vendas!H$17</f>
        <v>0</v>
      </c>
      <c r="I54" s="1">
        <f>[11]Vendas!I$17</f>
        <v>0</v>
      </c>
    </row>
    <row r="55" spans="1:9">
      <c r="A55" s="3" t="s">
        <v>13</v>
      </c>
      <c r="B55" s="1">
        <f>[12]Vendas!B$17</f>
        <v>0</v>
      </c>
      <c r="C55" s="1">
        <f>[12]Vendas!C$17</f>
        <v>0</v>
      </c>
      <c r="D55" s="1">
        <f>[12]Vendas!D$17</f>
        <v>0</v>
      </c>
      <c r="E55" s="1" t="e">
        <f>[12]Vendas!E$17</f>
        <v>#DIV/0!</v>
      </c>
      <c r="F55" s="1">
        <f>[12]Vendas!F$17</f>
        <v>0</v>
      </c>
      <c r="G55" s="1">
        <f>[12]Vendas!G$17</f>
        <v>0</v>
      </c>
      <c r="H55" s="1">
        <f>[12]Vendas!H$17</f>
        <v>0</v>
      </c>
      <c r="I55" s="1">
        <f>[12]Vendas!I$17</f>
        <v>0</v>
      </c>
    </row>
    <row r="56" spans="1:9">
      <c r="A56" s="3" t="s">
        <v>14</v>
      </c>
      <c r="B56" s="1">
        <f>[13]Vendas!B$17</f>
        <v>0</v>
      </c>
      <c r="C56" s="1">
        <f>[13]Vendas!C$17</f>
        <v>0</v>
      </c>
      <c r="D56" s="1">
        <f>[13]Vendas!D$17</f>
        <v>0</v>
      </c>
      <c r="E56" s="1" t="e">
        <f>[13]Vendas!E$17</f>
        <v>#DIV/0!</v>
      </c>
      <c r="F56" s="1">
        <f>[13]Vendas!F$17</f>
        <v>0</v>
      </c>
      <c r="G56" s="1">
        <f>[13]Vendas!G$17</f>
        <v>0</v>
      </c>
      <c r="H56" s="1">
        <f>[13]Vendas!H$17</f>
        <v>0</v>
      </c>
      <c r="I56" s="1">
        <f>[13]Vendas!I$17</f>
        <v>0</v>
      </c>
    </row>
    <row r="57" spans="1:9">
      <c r="A57" s="4" t="s">
        <v>15</v>
      </c>
      <c r="B57" s="6">
        <f>SUM(B44:B56)</f>
        <v>77215.7</v>
      </c>
      <c r="C57" s="6">
        <f t="shared" ref="C57:I57" si="0">SUM(C44:C56)</f>
        <v>0</v>
      </c>
      <c r="D57" s="6">
        <f t="shared" si="0"/>
        <v>3</v>
      </c>
      <c r="E57" s="6">
        <f>SUMIF(E44:E56,"&gt;=0")</f>
        <v>422.92096107988419</v>
      </c>
      <c r="F57" s="6">
        <f t="shared" si="0"/>
        <v>331</v>
      </c>
      <c r="G57" s="6">
        <f t="shared" si="0"/>
        <v>1</v>
      </c>
      <c r="H57" s="6">
        <f t="shared" si="0"/>
        <v>2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ignoredErrors>
    <ignoredError sqref="E44:E56" evalError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BA57"/>
  <sheetViews>
    <sheetView topLeftCell="C40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19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[1]Vendas!B$18</f>
        <v>0</v>
      </c>
      <c r="C44" s="1">
        <f>[1]Vendas!C$18</f>
        <v>0</v>
      </c>
      <c r="D44" s="1">
        <f>[1]Vendas!D$18</f>
        <v>0</v>
      </c>
      <c r="E44" s="1" t="e">
        <f>[1]Vendas!E$18</f>
        <v>#DIV/0!</v>
      </c>
      <c r="F44" s="1">
        <f>[1]Vendas!F$18</f>
        <v>0</v>
      </c>
      <c r="G44" s="1">
        <f>[1]Vendas!G$18</f>
        <v>0</v>
      </c>
      <c r="H44" s="1">
        <f>[1]Vendas!H$18</f>
        <v>0</v>
      </c>
      <c r="I44" s="1">
        <f>[1]Vendas!I$18</f>
        <v>0</v>
      </c>
      <c r="K44" s="17" t="s">
        <v>49</v>
      </c>
      <c r="L44" s="18">
        <f>[14]Janeiro!T$6</f>
        <v>0</v>
      </c>
      <c r="M44" s="18">
        <f>[14]Janeiro!U$6</f>
        <v>0</v>
      </c>
      <c r="N44" s="18">
        <f>[14]Janeiro!V$6</f>
        <v>0</v>
      </c>
      <c r="O44" s="18">
        <f>[14]Janeiro!W$6</f>
        <v>0</v>
      </c>
      <c r="P44" s="18">
        <f>[14]Janeiro!X$6</f>
        <v>0</v>
      </c>
      <c r="Q44" s="18">
        <f>[14]Janeiro!Y$6</f>
        <v>0</v>
      </c>
      <c r="R44" s="18">
        <f>[14]Janeiro!Z$6</f>
        <v>0</v>
      </c>
      <c r="S44" s="18">
        <f>[14]Janeiro!AA$6</f>
        <v>0</v>
      </c>
      <c r="T44" s="18">
        <f>[14]Janeiro!AB$6</f>
        <v>0</v>
      </c>
    </row>
    <row r="45" spans="1:20" ht="16.5" thickTop="1" thickBot="1">
      <c r="A45" s="3" t="s">
        <v>3</v>
      </c>
      <c r="B45" s="1">
        <f>[2]Vendas!B$18</f>
        <v>80718.89</v>
      </c>
      <c r="C45" s="1">
        <f>[2]Vendas!C$18</f>
        <v>1</v>
      </c>
      <c r="D45" s="1">
        <f>[2]Vendas!D$18</f>
        <v>1</v>
      </c>
      <c r="E45" s="1">
        <f>[2]Vendas!E$18</f>
        <v>691.64700403924746</v>
      </c>
      <c r="F45" s="1">
        <f>[2]Vendas!F$18</f>
        <v>333</v>
      </c>
      <c r="G45" s="1">
        <f>[2]Vendas!G$18</f>
        <v>1</v>
      </c>
      <c r="H45" s="1">
        <f>[2]Vendas!H$18</f>
        <v>18</v>
      </c>
      <c r="I45" s="1">
        <f>[2]Vendas!I$18</f>
        <v>0</v>
      </c>
      <c r="K45" s="17" t="s">
        <v>50</v>
      </c>
      <c r="L45" s="18">
        <f>[14]Julho!T$6</f>
        <v>0</v>
      </c>
      <c r="M45" s="18">
        <f>[14]Julho!U$6</f>
        <v>0</v>
      </c>
      <c r="N45" s="18">
        <f>[14]Julho!V$6</f>
        <v>0</v>
      </c>
      <c r="O45" s="18">
        <f>[14]Julho!W$6</f>
        <v>0</v>
      </c>
      <c r="P45" s="18">
        <f>[14]Julho!X$6</f>
        <v>0</v>
      </c>
      <c r="Q45" s="18">
        <f>[14]Julho!Y$6</f>
        <v>0</v>
      </c>
      <c r="R45" s="18">
        <f>[14]Julho!Z$6</f>
        <v>0</v>
      </c>
      <c r="S45" s="18">
        <f>[14]Julho!AA$6</f>
        <v>0</v>
      </c>
      <c r="T45" s="18">
        <f>[14]Julho!AB$6</f>
        <v>0</v>
      </c>
    </row>
    <row r="46" spans="1:20" ht="16.5" thickTop="1" thickBot="1">
      <c r="A46" s="3" t="s">
        <v>4</v>
      </c>
      <c r="B46" s="1">
        <f>[3]Vendas!B$18</f>
        <v>0</v>
      </c>
      <c r="C46" s="1">
        <f>[3]Vendas!C$18</f>
        <v>0</v>
      </c>
      <c r="D46" s="1">
        <f>[3]Vendas!D$18</f>
        <v>0</v>
      </c>
      <c r="E46" s="1" t="e">
        <f>[3]Vendas!E$18</f>
        <v>#DIV/0!</v>
      </c>
      <c r="F46" s="1">
        <f>[3]Vendas!F$18</f>
        <v>0</v>
      </c>
      <c r="G46" s="1">
        <f>[3]Vendas!G$18</f>
        <v>0</v>
      </c>
      <c r="H46" s="1">
        <f>[3]Vendas!H$18</f>
        <v>0</v>
      </c>
      <c r="I46" s="1">
        <f>[3]Vendas!I$18</f>
        <v>0</v>
      </c>
      <c r="K46" s="17" t="s">
        <v>51</v>
      </c>
      <c r="L46" s="18">
        <f>[14]Novembro!T$6</f>
        <v>0</v>
      </c>
      <c r="M46" s="18">
        <f>[14]Novembro!U$6</f>
        <v>0</v>
      </c>
      <c r="N46" s="18">
        <f>[14]Novembro!V$6</f>
        <v>0</v>
      </c>
      <c r="O46" s="18">
        <f>[14]Novembro!W$6</f>
        <v>0</v>
      </c>
      <c r="P46" s="18">
        <f>[14]Novembro!X$6</f>
        <v>0</v>
      </c>
      <c r="Q46" s="18">
        <f>[14]Novembro!Y$6</f>
        <v>0</v>
      </c>
      <c r="R46" s="18">
        <f>[14]Novembro!Z$6</f>
        <v>0</v>
      </c>
      <c r="S46" s="18">
        <f>[14]Novembro!AA$6</f>
        <v>0</v>
      </c>
      <c r="T46" s="18">
        <f>[14]Novembro!AB$6</f>
        <v>0</v>
      </c>
    </row>
    <row r="47" spans="1:20" ht="15.75" thickTop="1">
      <c r="A47" s="3" t="s">
        <v>5</v>
      </c>
      <c r="B47" s="1">
        <f>[4]Vendas!B$18</f>
        <v>0</v>
      </c>
      <c r="C47" s="1">
        <f>[4]Vendas!C$18</f>
        <v>0</v>
      </c>
      <c r="D47" s="1">
        <f>[4]Vendas!D$18</f>
        <v>0</v>
      </c>
      <c r="E47" s="1" t="e">
        <f>[4]Vendas!E$18</f>
        <v>#DIV/0!</v>
      </c>
      <c r="F47" s="1">
        <f>[4]Vendas!F$18</f>
        <v>0</v>
      </c>
      <c r="G47" s="1">
        <f>[4]Vendas!G$18</f>
        <v>0</v>
      </c>
      <c r="H47" s="1">
        <f>[4]Vendas!H$18</f>
        <v>0</v>
      </c>
      <c r="I47" s="1">
        <f>[4]Vendas!I$18</f>
        <v>0</v>
      </c>
    </row>
    <row r="48" spans="1:20">
      <c r="A48" s="3" t="s">
        <v>6</v>
      </c>
      <c r="B48" s="1">
        <f>[5]Vendas!B$18</f>
        <v>0</v>
      </c>
      <c r="C48" s="1">
        <f>[5]Vendas!C$18</f>
        <v>0</v>
      </c>
      <c r="D48" s="1">
        <f>[5]Vendas!D$18</f>
        <v>0</v>
      </c>
      <c r="E48" s="1" t="e">
        <f>[5]Vendas!E$18</f>
        <v>#DIV/0!</v>
      </c>
      <c r="F48" s="1">
        <f>[5]Vendas!F$18</f>
        <v>0</v>
      </c>
      <c r="G48" s="1">
        <f>[5]Vendas!G$18</f>
        <v>0</v>
      </c>
      <c r="H48" s="1">
        <f>[5]Vendas!H$18</f>
        <v>0</v>
      </c>
      <c r="I48" s="1">
        <f>[5]Vendas!I$18</f>
        <v>0</v>
      </c>
    </row>
    <row r="49" spans="1:9">
      <c r="A49" s="3" t="s">
        <v>7</v>
      </c>
      <c r="B49" s="1">
        <f>[6]Vendas!B$18</f>
        <v>0</v>
      </c>
      <c r="C49" s="1">
        <f>[6]Vendas!C$18</f>
        <v>0</v>
      </c>
      <c r="D49" s="1">
        <f>[6]Vendas!D$18</f>
        <v>0</v>
      </c>
      <c r="E49" s="1" t="e">
        <f>[6]Vendas!E$18</f>
        <v>#DIV/0!</v>
      </c>
      <c r="F49" s="1">
        <f>[6]Vendas!F$18</f>
        <v>0</v>
      </c>
      <c r="G49" s="1">
        <f>[6]Vendas!G$18</f>
        <v>0</v>
      </c>
      <c r="H49" s="1">
        <f>[6]Vendas!H$18</f>
        <v>0</v>
      </c>
      <c r="I49" s="1">
        <f>[6]Vendas!I$18</f>
        <v>0</v>
      </c>
    </row>
    <row r="50" spans="1:9">
      <c r="A50" s="3" t="s">
        <v>8</v>
      </c>
      <c r="B50" s="1">
        <f>[7]Vendas!B$18</f>
        <v>0</v>
      </c>
      <c r="C50" s="1">
        <f>[7]Vendas!C$18</f>
        <v>0</v>
      </c>
      <c r="D50" s="1">
        <f>[7]Vendas!D$18</f>
        <v>0</v>
      </c>
      <c r="E50" s="1" t="e">
        <f>[7]Vendas!E$18</f>
        <v>#DIV/0!</v>
      </c>
      <c r="F50" s="1">
        <f>[7]Vendas!F$18</f>
        <v>0</v>
      </c>
      <c r="G50" s="1">
        <f>[7]Vendas!G$18</f>
        <v>0</v>
      </c>
      <c r="H50" s="1">
        <f>[7]Vendas!H$18</f>
        <v>0</v>
      </c>
      <c r="I50" s="1">
        <f>[7]Vendas!I$18</f>
        <v>0</v>
      </c>
    </row>
    <row r="51" spans="1:9">
      <c r="A51" s="3" t="s">
        <v>9</v>
      </c>
      <c r="B51" s="1">
        <f>[8]Vendas!B$18</f>
        <v>0</v>
      </c>
      <c r="C51" s="1">
        <f>[8]Vendas!C$18</f>
        <v>0</v>
      </c>
      <c r="D51" s="1">
        <f>[8]Vendas!D$18</f>
        <v>0</v>
      </c>
      <c r="E51" s="1" t="e">
        <f>[8]Vendas!E$18</f>
        <v>#DIV/0!</v>
      </c>
      <c r="F51" s="1">
        <f>[8]Vendas!F$18</f>
        <v>0</v>
      </c>
      <c r="G51" s="1">
        <f>[8]Vendas!G$18</f>
        <v>0</v>
      </c>
      <c r="H51" s="1">
        <f>[8]Vendas!H$18</f>
        <v>0</v>
      </c>
      <c r="I51" s="1">
        <f>[8]Vendas!I$18</f>
        <v>0</v>
      </c>
    </row>
    <row r="52" spans="1:9">
      <c r="A52" s="3" t="s">
        <v>10</v>
      </c>
      <c r="B52" s="1">
        <f>[9]Vendas!B$18</f>
        <v>0</v>
      </c>
      <c r="C52" s="1">
        <f>[9]Vendas!C$18</f>
        <v>0</v>
      </c>
      <c r="D52" s="1">
        <f>[9]Vendas!D$18</f>
        <v>0</v>
      </c>
      <c r="E52" s="1" t="e">
        <f>[9]Vendas!E$18</f>
        <v>#DIV/0!</v>
      </c>
      <c r="F52" s="1">
        <f>[9]Vendas!F$18</f>
        <v>0</v>
      </c>
      <c r="G52" s="1">
        <f>[9]Vendas!G$18</f>
        <v>0</v>
      </c>
      <c r="H52" s="1">
        <f>[9]Vendas!H$18</f>
        <v>0</v>
      </c>
      <c r="I52" s="1">
        <f>[9]Vendas!I$18</f>
        <v>0</v>
      </c>
    </row>
    <row r="53" spans="1:9">
      <c r="A53" s="3" t="s">
        <v>11</v>
      </c>
      <c r="B53" s="1">
        <f>[10]Vendas!B$18</f>
        <v>0</v>
      </c>
      <c r="C53" s="1">
        <f>[10]Vendas!C$18</f>
        <v>0</v>
      </c>
      <c r="D53" s="1">
        <f>[10]Vendas!D$18</f>
        <v>0</v>
      </c>
      <c r="E53" s="1" t="e">
        <f>[10]Vendas!E$18</f>
        <v>#DIV/0!</v>
      </c>
      <c r="F53" s="1">
        <f>[10]Vendas!F$18</f>
        <v>0</v>
      </c>
      <c r="G53" s="1">
        <f>[10]Vendas!G$18</f>
        <v>0</v>
      </c>
      <c r="H53" s="1">
        <f>[10]Vendas!H$18</f>
        <v>0</v>
      </c>
      <c r="I53" s="1">
        <f>[10]Vendas!I$18</f>
        <v>0</v>
      </c>
    </row>
    <row r="54" spans="1:9">
      <c r="A54" s="3" t="s">
        <v>12</v>
      </c>
      <c r="B54" s="1">
        <f>[11]Vendas!B$18</f>
        <v>0</v>
      </c>
      <c r="C54" s="1">
        <f>[11]Vendas!C$18</f>
        <v>0</v>
      </c>
      <c r="D54" s="1">
        <f>[11]Vendas!D$18</f>
        <v>0</v>
      </c>
      <c r="E54" s="1" t="e">
        <f>[11]Vendas!E$18</f>
        <v>#DIV/0!</v>
      </c>
      <c r="F54" s="1">
        <f>[11]Vendas!F$18</f>
        <v>0</v>
      </c>
      <c r="G54" s="1">
        <f>[11]Vendas!G$18</f>
        <v>0</v>
      </c>
      <c r="H54" s="1">
        <f>[11]Vendas!H$18</f>
        <v>0</v>
      </c>
      <c r="I54" s="1">
        <f>[11]Vendas!I$18</f>
        <v>0</v>
      </c>
    </row>
    <row r="55" spans="1:9">
      <c r="A55" s="3" t="s">
        <v>13</v>
      </c>
      <c r="B55" s="1">
        <f>[12]Vendas!B$18</f>
        <v>0</v>
      </c>
      <c r="C55" s="1">
        <f>[12]Vendas!C$18</f>
        <v>0</v>
      </c>
      <c r="D55" s="1">
        <f>[12]Vendas!D$18</f>
        <v>0</v>
      </c>
      <c r="E55" s="1" t="e">
        <f>[12]Vendas!E$18</f>
        <v>#DIV/0!</v>
      </c>
      <c r="F55" s="1">
        <f>[12]Vendas!F$18</f>
        <v>0</v>
      </c>
      <c r="G55" s="1">
        <f>[12]Vendas!G$18</f>
        <v>0</v>
      </c>
      <c r="H55" s="1">
        <f>[12]Vendas!H$18</f>
        <v>0</v>
      </c>
      <c r="I55" s="1">
        <f>[12]Vendas!I$18</f>
        <v>0</v>
      </c>
    </row>
    <row r="56" spans="1:9">
      <c r="A56" s="3" t="s">
        <v>14</v>
      </c>
      <c r="B56" s="1">
        <f>[13]Vendas!B$18</f>
        <v>0</v>
      </c>
      <c r="C56" s="1">
        <f>[13]Vendas!C$18</f>
        <v>0</v>
      </c>
      <c r="D56" s="1">
        <f>[13]Vendas!D$18</f>
        <v>0</v>
      </c>
      <c r="E56" s="1" t="e">
        <f>[13]Vendas!E$18</f>
        <v>#DIV/0!</v>
      </c>
      <c r="F56" s="1">
        <f>[13]Vendas!F$18</f>
        <v>0</v>
      </c>
      <c r="G56" s="1">
        <f>[13]Vendas!G$18</f>
        <v>0</v>
      </c>
      <c r="H56" s="1">
        <f>[13]Vendas!H$18</f>
        <v>0</v>
      </c>
      <c r="I56" s="1">
        <f>[13]Vendas!I$18</f>
        <v>0</v>
      </c>
    </row>
    <row r="57" spans="1:9">
      <c r="A57" s="4" t="s">
        <v>15</v>
      </c>
      <c r="B57" s="6">
        <f>SUM(B44:B56)</f>
        <v>80718.89</v>
      </c>
      <c r="C57" s="6">
        <f t="shared" ref="C57:I57" si="0">SUM(C44:C56)</f>
        <v>1</v>
      </c>
      <c r="D57" s="6">
        <f t="shared" si="0"/>
        <v>1</v>
      </c>
      <c r="E57" s="6">
        <f>SUMIF(E44:E56,"&gt;=0")</f>
        <v>691.64700403924746</v>
      </c>
      <c r="F57" s="6">
        <f t="shared" si="0"/>
        <v>333</v>
      </c>
      <c r="G57" s="6">
        <f t="shared" si="0"/>
        <v>1</v>
      </c>
      <c r="H57" s="6">
        <f t="shared" si="0"/>
        <v>18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BA57"/>
  <sheetViews>
    <sheetView workbookViewId="0"/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20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[1]Vendas!B$19</f>
        <v>0</v>
      </c>
      <c r="C44" s="1">
        <f>[1]Vendas!C$19</f>
        <v>0</v>
      </c>
      <c r="D44" s="1">
        <f>[1]Vendas!D$19</f>
        <v>0</v>
      </c>
      <c r="E44" s="1" t="e">
        <f>[1]Vendas!E$19</f>
        <v>#DIV/0!</v>
      </c>
      <c r="F44" s="1">
        <f>[1]Vendas!F$19</f>
        <v>0</v>
      </c>
      <c r="G44" s="1">
        <f>[1]Vendas!G$19</f>
        <v>0</v>
      </c>
      <c r="H44" s="1">
        <f>[1]Vendas!H$19</f>
        <v>0</v>
      </c>
      <c r="I44" s="1">
        <f>[1]Vendas!I$19</f>
        <v>0</v>
      </c>
      <c r="K44" s="17" t="s">
        <v>49</v>
      </c>
      <c r="L44" s="18">
        <f>[14]Janeiro!T$8</f>
        <v>0</v>
      </c>
      <c r="M44" s="18">
        <f>[14]Janeiro!U$8</f>
        <v>0</v>
      </c>
      <c r="N44" s="18">
        <f>[14]Janeiro!V$8</f>
        <v>0</v>
      </c>
      <c r="O44" s="18">
        <f>[14]Janeiro!W$8</f>
        <v>0</v>
      </c>
      <c r="P44" s="18">
        <f>[14]Janeiro!X$8</f>
        <v>0</v>
      </c>
      <c r="Q44" s="18">
        <f>[14]Janeiro!Y$8</f>
        <v>0</v>
      </c>
      <c r="R44" s="18">
        <f>[14]Janeiro!Z$8</f>
        <v>0</v>
      </c>
      <c r="S44" s="18">
        <f>[14]Janeiro!AA$8</f>
        <v>0</v>
      </c>
      <c r="T44" s="18">
        <f>[14]Janeiro!AB$8</f>
        <v>0</v>
      </c>
    </row>
    <row r="45" spans="1:20" ht="16.5" thickTop="1" thickBot="1">
      <c r="A45" s="3" t="s">
        <v>3</v>
      </c>
      <c r="B45" s="1">
        <f>[2]Vendas!B$19</f>
        <v>80159.259999999995</v>
      </c>
      <c r="C45" s="1">
        <f>[2]Vendas!C$19</f>
        <v>0</v>
      </c>
      <c r="D45" s="1">
        <f>[2]Vendas!D$19</f>
        <v>2</v>
      </c>
      <c r="E45" s="1">
        <f>[2]Vendas!E$19</f>
        <v>244.38798780487804</v>
      </c>
      <c r="F45" s="1">
        <f>[2]Vendas!F$19</f>
        <v>328</v>
      </c>
      <c r="G45" s="1">
        <f>[2]Vendas!G$19</f>
        <v>1</v>
      </c>
      <c r="H45" s="1">
        <f>[2]Vendas!H$19</f>
        <v>0</v>
      </c>
      <c r="I45" s="1">
        <f>[2]Vendas!I$19</f>
        <v>0</v>
      </c>
      <c r="K45" s="17" t="s">
        <v>50</v>
      </c>
      <c r="L45" s="18">
        <f>[14]Julho!T$8</f>
        <v>0</v>
      </c>
      <c r="M45" s="18">
        <f>[14]Julho!U$8</f>
        <v>0</v>
      </c>
      <c r="N45" s="18">
        <f>[14]Julho!V$8</f>
        <v>0</v>
      </c>
      <c r="O45" s="18">
        <f>[14]Julho!W$8</f>
        <v>0</v>
      </c>
      <c r="P45" s="18">
        <f>[14]Julho!X$8</f>
        <v>0</v>
      </c>
      <c r="Q45" s="18">
        <f>[14]Julho!Y$8</f>
        <v>0</v>
      </c>
      <c r="R45" s="18">
        <f>[14]Julho!Z$8</f>
        <v>0</v>
      </c>
      <c r="S45" s="18">
        <f>[14]Julho!AA$8</f>
        <v>0</v>
      </c>
      <c r="T45" s="18">
        <f>[14]Julho!AB$8</f>
        <v>0</v>
      </c>
    </row>
    <row r="46" spans="1:20" ht="16.5" thickTop="1" thickBot="1">
      <c r="A46" s="3" t="s">
        <v>4</v>
      </c>
      <c r="B46" s="1">
        <f>[3]Vendas!B$19</f>
        <v>0</v>
      </c>
      <c r="C46" s="1">
        <f>[3]Vendas!C$19</f>
        <v>0</v>
      </c>
      <c r="D46" s="1">
        <f>[3]Vendas!D$19</f>
        <v>0</v>
      </c>
      <c r="E46" s="1" t="e">
        <f>[3]Vendas!E$19</f>
        <v>#DIV/0!</v>
      </c>
      <c r="F46" s="1">
        <f>[3]Vendas!F$19</f>
        <v>0</v>
      </c>
      <c r="G46" s="1">
        <f>[3]Vendas!G$19</f>
        <v>0</v>
      </c>
      <c r="H46" s="1">
        <f>[3]Vendas!H$19</f>
        <v>0</v>
      </c>
      <c r="I46" s="1">
        <f>[3]Vendas!I$19</f>
        <v>0</v>
      </c>
      <c r="K46" s="17" t="s">
        <v>51</v>
      </c>
      <c r="L46" s="18">
        <f>[14]Novembro!T$8</f>
        <v>0</v>
      </c>
      <c r="M46" s="18">
        <f>[14]Novembro!U$8</f>
        <v>0</v>
      </c>
      <c r="N46" s="18">
        <f>[14]Novembro!V$8</f>
        <v>0</v>
      </c>
      <c r="O46" s="18">
        <f>[14]Novembro!W$8</f>
        <v>0</v>
      </c>
      <c r="P46" s="18">
        <f>[14]Novembro!X$8</f>
        <v>0</v>
      </c>
      <c r="Q46" s="18">
        <f>[14]Novembro!Y$8</f>
        <v>0</v>
      </c>
      <c r="R46" s="18">
        <f>[14]Novembro!Z$8</f>
        <v>0</v>
      </c>
      <c r="S46" s="18">
        <f>[14]Novembro!AA$8</f>
        <v>0</v>
      </c>
      <c r="T46" s="18">
        <f>[14]Novembro!AB$8</f>
        <v>0</v>
      </c>
    </row>
    <row r="47" spans="1:20" ht="15.75" thickTop="1">
      <c r="A47" s="3" t="s">
        <v>5</v>
      </c>
      <c r="B47" s="1">
        <f>[4]Vendas!B$19</f>
        <v>0</v>
      </c>
      <c r="C47" s="1">
        <f>[4]Vendas!C$19</f>
        <v>0</v>
      </c>
      <c r="D47" s="1">
        <f>[4]Vendas!D$19</f>
        <v>0</v>
      </c>
      <c r="E47" s="1" t="e">
        <f>[4]Vendas!E$19</f>
        <v>#DIV/0!</v>
      </c>
      <c r="F47" s="1">
        <f>[4]Vendas!F$19</f>
        <v>0</v>
      </c>
      <c r="G47" s="1">
        <f>[4]Vendas!G$19</f>
        <v>0</v>
      </c>
      <c r="H47" s="1">
        <f>[4]Vendas!H$19</f>
        <v>0</v>
      </c>
      <c r="I47" s="1">
        <f>[4]Vendas!I$19</f>
        <v>0</v>
      </c>
    </row>
    <row r="48" spans="1:20">
      <c r="A48" s="3" t="s">
        <v>6</v>
      </c>
      <c r="B48" s="1">
        <f>[5]Vendas!B$19</f>
        <v>0</v>
      </c>
      <c r="C48" s="1">
        <f>[5]Vendas!C$19</f>
        <v>0</v>
      </c>
      <c r="D48" s="1">
        <f>[5]Vendas!D$19</f>
        <v>0</v>
      </c>
      <c r="E48" s="1" t="e">
        <f>[5]Vendas!E$19</f>
        <v>#DIV/0!</v>
      </c>
      <c r="F48" s="1">
        <f>[5]Vendas!F$19</f>
        <v>0</v>
      </c>
      <c r="G48" s="1">
        <f>[5]Vendas!G$19</f>
        <v>0</v>
      </c>
      <c r="H48" s="1">
        <f>[5]Vendas!H$19</f>
        <v>0</v>
      </c>
      <c r="I48" s="1">
        <f>[5]Vendas!I$19</f>
        <v>0</v>
      </c>
    </row>
    <row r="49" spans="1:9">
      <c r="A49" s="3" t="s">
        <v>7</v>
      </c>
      <c r="B49" s="1">
        <f>[6]Vendas!B$19</f>
        <v>0</v>
      </c>
      <c r="C49" s="1">
        <f>[6]Vendas!C$19</f>
        <v>0</v>
      </c>
      <c r="D49" s="1">
        <f>[6]Vendas!D$19</f>
        <v>0</v>
      </c>
      <c r="E49" s="1" t="e">
        <f>[6]Vendas!E$19</f>
        <v>#DIV/0!</v>
      </c>
      <c r="F49" s="1">
        <f>[6]Vendas!F$19</f>
        <v>0</v>
      </c>
      <c r="G49" s="1">
        <f>[6]Vendas!G$19</f>
        <v>0</v>
      </c>
      <c r="H49" s="1">
        <f>[6]Vendas!H$19</f>
        <v>0</v>
      </c>
      <c r="I49" s="1">
        <f>[6]Vendas!I$19</f>
        <v>0</v>
      </c>
    </row>
    <row r="50" spans="1:9">
      <c r="A50" s="3" t="s">
        <v>8</v>
      </c>
      <c r="B50" s="1">
        <f>[7]Vendas!B$19</f>
        <v>0</v>
      </c>
      <c r="C50" s="1">
        <f>[7]Vendas!C$19</f>
        <v>0</v>
      </c>
      <c r="D50" s="1">
        <f>[7]Vendas!D$19</f>
        <v>0</v>
      </c>
      <c r="E50" s="1" t="e">
        <f>[7]Vendas!E$19</f>
        <v>#DIV/0!</v>
      </c>
      <c r="F50" s="1">
        <f>[7]Vendas!F$19</f>
        <v>0</v>
      </c>
      <c r="G50" s="1">
        <f>[7]Vendas!G$19</f>
        <v>0</v>
      </c>
      <c r="H50" s="1">
        <f>[7]Vendas!H$19</f>
        <v>0</v>
      </c>
      <c r="I50" s="1">
        <f>[7]Vendas!I$19</f>
        <v>0</v>
      </c>
    </row>
    <row r="51" spans="1:9">
      <c r="A51" s="3" t="s">
        <v>9</v>
      </c>
      <c r="B51" s="1">
        <f>[8]Vendas!B$19</f>
        <v>0</v>
      </c>
      <c r="C51" s="1">
        <f>[8]Vendas!C$19</f>
        <v>0</v>
      </c>
      <c r="D51" s="1">
        <f>[8]Vendas!D$19</f>
        <v>0</v>
      </c>
      <c r="E51" s="1" t="e">
        <f>[8]Vendas!E$19</f>
        <v>#DIV/0!</v>
      </c>
      <c r="F51" s="1">
        <f>[8]Vendas!F$19</f>
        <v>0</v>
      </c>
      <c r="G51" s="1">
        <f>[8]Vendas!G$19</f>
        <v>0</v>
      </c>
      <c r="H51" s="1">
        <f>[8]Vendas!H$19</f>
        <v>0</v>
      </c>
      <c r="I51" s="1">
        <f>[8]Vendas!I$19</f>
        <v>0</v>
      </c>
    </row>
    <row r="52" spans="1:9">
      <c r="A52" s="3" t="s">
        <v>10</v>
      </c>
      <c r="B52" s="1">
        <f>[9]Vendas!B$19</f>
        <v>0</v>
      </c>
      <c r="C52" s="1">
        <f>[9]Vendas!C$19</f>
        <v>0</v>
      </c>
      <c r="D52" s="1">
        <f>[9]Vendas!D$19</f>
        <v>0</v>
      </c>
      <c r="E52" s="1" t="e">
        <f>[9]Vendas!E$19</f>
        <v>#DIV/0!</v>
      </c>
      <c r="F52" s="1">
        <f>[9]Vendas!F$19</f>
        <v>0</v>
      </c>
      <c r="G52" s="1">
        <f>[9]Vendas!G$19</f>
        <v>0</v>
      </c>
      <c r="H52" s="1">
        <f>[9]Vendas!H$19</f>
        <v>0</v>
      </c>
      <c r="I52" s="1">
        <f>[9]Vendas!I$19</f>
        <v>0</v>
      </c>
    </row>
    <row r="53" spans="1:9">
      <c r="A53" s="3" t="s">
        <v>11</v>
      </c>
      <c r="B53" s="1">
        <f>[10]Vendas!B$19</f>
        <v>0</v>
      </c>
      <c r="C53" s="1">
        <f>[10]Vendas!C$19</f>
        <v>0</v>
      </c>
      <c r="D53" s="1">
        <f>[10]Vendas!D$19</f>
        <v>0</v>
      </c>
      <c r="E53" s="1" t="e">
        <f>[10]Vendas!E$19</f>
        <v>#DIV/0!</v>
      </c>
      <c r="F53" s="1">
        <f>[10]Vendas!F$19</f>
        <v>0</v>
      </c>
      <c r="G53" s="1">
        <f>[10]Vendas!G$19</f>
        <v>0</v>
      </c>
      <c r="H53" s="1">
        <f>[10]Vendas!H$19</f>
        <v>0</v>
      </c>
      <c r="I53" s="1">
        <f>[10]Vendas!I$19</f>
        <v>0</v>
      </c>
    </row>
    <row r="54" spans="1:9">
      <c r="A54" s="3" t="s">
        <v>12</v>
      </c>
      <c r="B54" s="1">
        <f>[11]Vendas!B$19</f>
        <v>0</v>
      </c>
      <c r="C54" s="1">
        <f>[11]Vendas!C$19</f>
        <v>0</v>
      </c>
      <c r="D54" s="1">
        <f>[11]Vendas!D$19</f>
        <v>0</v>
      </c>
      <c r="E54" s="1" t="e">
        <f>[11]Vendas!E$19</f>
        <v>#DIV/0!</v>
      </c>
      <c r="F54" s="1">
        <f>[11]Vendas!F$19</f>
        <v>0</v>
      </c>
      <c r="G54" s="1">
        <f>[11]Vendas!G$19</f>
        <v>0</v>
      </c>
      <c r="H54" s="1">
        <f>[11]Vendas!H$19</f>
        <v>0</v>
      </c>
      <c r="I54" s="1">
        <f>[11]Vendas!I$19</f>
        <v>0</v>
      </c>
    </row>
    <row r="55" spans="1:9">
      <c r="A55" s="3" t="s">
        <v>13</v>
      </c>
      <c r="B55" s="1">
        <f>[12]Vendas!B$19</f>
        <v>0</v>
      </c>
      <c r="C55" s="1">
        <f>[12]Vendas!C$19</f>
        <v>0</v>
      </c>
      <c r="D55" s="1">
        <f>[12]Vendas!D$19</f>
        <v>0</v>
      </c>
      <c r="E55" s="1" t="e">
        <f>[12]Vendas!E$19</f>
        <v>#DIV/0!</v>
      </c>
      <c r="F55" s="1">
        <f>[12]Vendas!F$19</f>
        <v>0</v>
      </c>
      <c r="G55" s="1">
        <f>[12]Vendas!G$19</f>
        <v>0</v>
      </c>
      <c r="H55" s="1">
        <f>[12]Vendas!H$19</f>
        <v>0</v>
      </c>
      <c r="I55" s="1">
        <f>[12]Vendas!I$19</f>
        <v>0</v>
      </c>
    </row>
    <row r="56" spans="1:9">
      <c r="A56" s="3" t="s">
        <v>14</v>
      </c>
      <c r="B56" s="1">
        <f>[13]Vendas!B$19</f>
        <v>0</v>
      </c>
      <c r="C56" s="1">
        <f>[13]Vendas!C$19</f>
        <v>0</v>
      </c>
      <c r="D56" s="1">
        <f>[13]Vendas!D$19</f>
        <v>0</v>
      </c>
      <c r="E56" s="1" t="e">
        <f>[13]Vendas!E$19</f>
        <v>#DIV/0!</v>
      </c>
      <c r="F56" s="1">
        <f>[13]Vendas!F$19</f>
        <v>0</v>
      </c>
      <c r="G56" s="1">
        <f>[13]Vendas!G$19</f>
        <v>0</v>
      </c>
      <c r="H56" s="1">
        <f>[13]Vendas!H$19</f>
        <v>0</v>
      </c>
      <c r="I56" s="1">
        <f>[13]Vendas!I$19</f>
        <v>0</v>
      </c>
    </row>
    <row r="57" spans="1:9">
      <c r="A57" s="4" t="s">
        <v>15</v>
      </c>
      <c r="B57" s="6">
        <f>SUM(B44:B56)</f>
        <v>80159.259999999995</v>
      </c>
      <c r="C57" s="6">
        <f t="shared" ref="C57:I57" si="0">SUM(C44:C56)</f>
        <v>0</v>
      </c>
      <c r="D57" s="6">
        <f t="shared" si="0"/>
        <v>2</v>
      </c>
      <c r="E57" s="6">
        <f>SUMIF(E44:E56,"&gt;=0")</f>
        <v>244.38798780487804</v>
      </c>
      <c r="F57" s="6">
        <f t="shared" si="0"/>
        <v>328</v>
      </c>
      <c r="G57" s="6">
        <f t="shared" si="0"/>
        <v>1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BA57"/>
  <sheetViews>
    <sheetView topLeftCell="A27" workbookViewId="0"/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21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[1]Vendas!B$20</f>
        <v>0</v>
      </c>
      <c r="C44" s="1">
        <f>[1]Vendas!C$20</f>
        <v>0</v>
      </c>
      <c r="D44" s="1">
        <f>[1]Vendas!D$20</f>
        <v>0</v>
      </c>
      <c r="E44" s="1" t="e">
        <f>[1]Vendas!E$20</f>
        <v>#DIV/0!</v>
      </c>
      <c r="F44" s="1">
        <f>[1]Vendas!F$20</f>
        <v>0</v>
      </c>
      <c r="G44" s="1">
        <f>[1]Vendas!G$20</f>
        <v>0</v>
      </c>
      <c r="H44" s="1">
        <f>[1]Vendas!H$20</f>
        <v>0</v>
      </c>
      <c r="I44" s="1">
        <f>[1]Vendas!I$20</f>
        <v>0</v>
      </c>
      <c r="K44" s="17" t="s">
        <v>49</v>
      </c>
      <c r="L44" s="18">
        <f>[14]Janeiro!T$12</f>
        <v>0</v>
      </c>
      <c r="M44" s="18">
        <f>[14]Janeiro!U$12</f>
        <v>0</v>
      </c>
      <c r="N44" s="18">
        <f>[14]Janeiro!V$12</f>
        <v>0</v>
      </c>
      <c r="O44" s="18">
        <f>[14]Janeiro!W$12</f>
        <v>0</v>
      </c>
      <c r="P44" s="18">
        <f>[14]Janeiro!X$12</f>
        <v>0</v>
      </c>
      <c r="Q44" s="18">
        <f>[14]Janeiro!Y$12</f>
        <v>0</v>
      </c>
      <c r="R44" s="18">
        <f>[14]Janeiro!Z$12</f>
        <v>0</v>
      </c>
      <c r="S44" s="18">
        <f>[14]Janeiro!AA$12</f>
        <v>0</v>
      </c>
      <c r="T44" s="18">
        <f>[14]Janeiro!AB$12</f>
        <v>0</v>
      </c>
    </row>
    <row r="45" spans="1:20" ht="16.5" thickTop="1" thickBot="1">
      <c r="A45" s="3" t="s">
        <v>3</v>
      </c>
      <c r="B45" s="1">
        <f>[2]Vendas!B$20</f>
        <v>56465.599999999999</v>
      </c>
      <c r="C45" s="1">
        <f>[2]Vendas!C$20</f>
        <v>0</v>
      </c>
      <c r="D45" s="1">
        <f>[2]Vendas!D$20</f>
        <v>0</v>
      </c>
      <c r="E45" s="1">
        <f>[2]Vendas!E$20</f>
        <v>214.69809885931559</v>
      </c>
      <c r="F45" s="1">
        <f>[2]Vendas!F$20</f>
        <v>263</v>
      </c>
      <c r="G45" s="1">
        <f>[2]Vendas!G$20</f>
        <v>0</v>
      </c>
      <c r="H45" s="1">
        <f>[2]Vendas!H$20</f>
        <v>0</v>
      </c>
      <c r="I45" s="1">
        <f>[2]Vendas!I$20</f>
        <v>0</v>
      </c>
      <c r="K45" s="17" t="s">
        <v>50</v>
      </c>
      <c r="L45" s="18">
        <f>[14]Julho!T$12</f>
        <v>0</v>
      </c>
      <c r="M45" s="18">
        <f>[14]Julho!U$12</f>
        <v>0</v>
      </c>
      <c r="N45" s="18">
        <f>[14]Julho!V$12</f>
        <v>0</v>
      </c>
      <c r="O45" s="18">
        <f>[14]Julho!W$12</f>
        <v>0</v>
      </c>
      <c r="P45" s="18">
        <f>[14]Julho!X$12</f>
        <v>0</v>
      </c>
      <c r="Q45" s="18">
        <f>[14]Julho!Y$12</f>
        <v>0</v>
      </c>
      <c r="R45" s="18">
        <f>[14]Julho!Z$12</f>
        <v>0</v>
      </c>
      <c r="S45" s="18">
        <f>[14]Julho!AA$12</f>
        <v>0</v>
      </c>
      <c r="T45" s="18">
        <f>[14]Julho!AB$12</f>
        <v>0</v>
      </c>
    </row>
    <row r="46" spans="1:20" ht="16.5" thickTop="1" thickBot="1">
      <c r="A46" s="3" t="s">
        <v>4</v>
      </c>
      <c r="B46" s="1">
        <f>[3]Vendas!B$20</f>
        <v>0</v>
      </c>
      <c r="C46" s="1">
        <f>[3]Vendas!C$20</f>
        <v>0</v>
      </c>
      <c r="D46" s="1">
        <f>[3]Vendas!D$20</f>
        <v>0</v>
      </c>
      <c r="E46" s="1" t="e">
        <f>[3]Vendas!E$20</f>
        <v>#DIV/0!</v>
      </c>
      <c r="F46" s="1">
        <f>[3]Vendas!F$20</f>
        <v>0</v>
      </c>
      <c r="G46" s="1">
        <f>[3]Vendas!G$20</f>
        <v>0</v>
      </c>
      <c r="H46" s="1">
        <f>[3]Vendas!H$20</f>
        <v>0</v>
      </c>
      <c r="I46" s="1">
        <f>[3]Vendas!I$20</f>
        <v>0</v>
      </c>
      <c r="K46" s="17" t="s">
        <v>51</v>
      </c>
      <c r="L46" s="18">
        <f>[14]Novembro!T$12</f>
        <v>0</v>
      </c>
      <c r="M46" s="18">
        <f>[14]Novembro!U$12</f>
        <v>0</v>
      </c>
      <c r="N46" s="18">
        <f>[14]Novembro!V$12</f>
        <v>0</v>
      </c>
      <c r="O46" s="18">
        <f>[14]Novembro!W$12</f>
        <v>0</v>
      </c>
      <c r="P46" s="18">
        <f>[14]Novembro!X$12</f>
        <v>0</v>
      </c>
      <c r="Q46" s="18">
        <f>[14]Novembro!Y$12</f>
        <v>0</v>
      </c>
      <c r="R46" s="18">
        <f>[14]Novembro!Z$12</f>
        <v>0</v>
      </c>
      <c r="S46" s="18">
        <f>[14]Novembro!AA$12</f>
        <v>0</v>
      </c>
      <c r="T46" s="18">
        <f>[14]Novembro!AB$12</f>
        <v>0</v>
      </c>
    </row>
    <row r="47" spans="1:20" ht="15.75" thickTop="1">
      <c r="A47" s="3" t="s">
        <v>5</v>
      </c>
      <c r="B47" s="1">
        <f>[4]Vendas!B$20</f>
        <v>0</v>
      </c>
      <c r="C47" s="1">
        <f>[4]Vendas!C$20</f>
        <v>0</v>
      </c>
      <c r="D47" s="1">
        <f>[4]Vendas!D$20</f>
        <v>0</v>
      </c>
      <c r="E47" s="1" t="e">
        <f>[4]Vendas!E$20</f>
        <v>#DIV/0!</v>
      </c>
      <c r="F47" s="1">
        <f>[4]Vendas!F$20</f>
        <v>0</v>
      </c>
      <c r="G47" s="1">
        <f>[4]Vendas!G$20</f>
        <v>0</v>
      </c>
      <c r="H47" s="1">
        <f>[4]Vendas!H$20</f>
        <v>0</v>
      </c>
      <c r="I47" s="1">
        <f>[4]Vendas!I$20</f>
        <v>0</v>
      </c>
    </row>
    <row r="48" spans="1:20">
      <c r="A48" s="3" t="s">
        <v>6</v>
      </c>
      <c r="B48" s="1">
        <f>[5]Vendas!B$20</f>
        <v>0</v>
      </c>
      <c r="C48" s="1">
        <f>[5]Vendas!C$20</f>
        <v>0</v>
      </c>
      <c r="D48" s="1">
        <f>[5]Vendas!D$20</f>
        <v>0</v>
      </c>
      <c r="E48" s="1" t="e">
        <f>[5]Vendas!E$20</f>
        <v>#DIV/0!</v>
      </c>
      <c r="F48" s="1">
        <f>[5]Vendas!F$20</f>
        <v>0</v>
      </c>
      <c r="G48" s="1">
        <f>[5]Vendas!G$20</f>
        <v>0</v>
      </c>
      <c r="H48" s="1">
        <f>[5]Vendas!H$20</f>
        <v>0</v>
      </c>
      <c r="I48" s="1">
        <f>[5]Vendas!I$20</f>
        <v>0</v>
      </c>
    </row>
    <row r="49" spans="1:9">
      <c r="A49" s="3" t="s">
        <v>7</v>
      </c>
      <c r="B49" s="1">
        <f>[6]Vendas!B$20</f>
        <v>0</v>
      </c>
      <c r="C49" s="1">
        <f>[6]Vendas!C$20</f>
        <v>0</v>
      </c>
      <c r="D49" s="1">
        <f>[6]Vendas!D$20</f>
        <v>0</v>
      </c>
      <c r="E49" s="1" t="e">
        <f>[6]Vendas!E$20</f>
        <v>#DIV/0!</v>
      </c>
      <c r="F49" s="1">
        <f>[6]Vendas!F$20</f>
        <v>0</v>
      </c>
      <c r="G49" s="1">
        <f>[6]Vendas!G$20</f>
        <v>0</v>
      </c>
      <c r="H49" s="1">
        <f>[6]Vendas!H$20</f>
        <v>0</v>
      </c>
      <c r="I49" s="1">
        <f>[6]Vendas!I$20</f>
        <v>0</v>
      </c>
    </row>
    <row r="50" spans="1:9">
      <c r="A50" s="3" t="s">
        <v>8</v>
      </c>
      <c r="B50" s="1">
        <f>[7]Vendas!B$20</f>
        <v>0</v>
      </c>
      <c r="C50" s="1">
        <f>[7]Vendas!C$20</f>
        <v>0</v>
      </c>
      <c r="D50" s="1">
        <f>[7]Vendas!D$20</f>
        <v>0</v>
      </c>
      <c r="E50" s="1" t="e">
        <f>[7]Vendas!E$20</f>
        <v>#DIV/0!</v>
      </c>
      <c r="F50" s="1">
        <f>[7]Vendas!F$20</f>
        <v>0</v>
      </c>
      <c r="G50" s="1">
        <f>[7]Vendas!G$20</f>
        <v>0</v>
      </c>
      <c r="H50" s="1">
        <f>[7]Vendas!H$20</f>
        <v>0</v>
      </c>
      <c r="I50" s="1">
        <f>[7]Vendas!I$20</f>
        <v>0</v>
      </c>
    </row>
    <row r="51" spans="1:9">
      <c r="A51" s="3" t="s">
        <v>9</v>
      </c>
      <c r="B51" s="1">
        <f>[8]Vendas!B$20</f>
        <v>0</v>
      </c>
      <c r="C51" s="1">
        <f>[8]Vendas!C$20</f>
        <v>0</v>
      </c>
      <c r="D51" s="1">
        <f>[8]Vendas!D$20</f>
        <v>0</v>
      </c>
      <c r="E51" s="1" t="e">
        <f>[8]Vendas!E$20</f>
        <v>#DIV/0!</v>
      </c>
      <c r="F51" s="1">
        <f>[8]Vendas!F$20</f>
        <v>0</v>
      </c>
      <c r="G51" s="1">
        <f>[8]Vendas!G$20</f>
        <v>0</v>
      </c>
      <c r="H51" s="1">
        <f>[8]Vendas!H$20</f>
        <v>0</v>
      </c>
      <c r="I51" s="1">
        <f>[8]Vendas!I$20</f>
        <v>0</v>
      </c>
    </row>
    <row r="52" spans="1:9">
      <c r="A52" s="3" t="s">
        <v>10</v>
      </c>
      <c r="B52" s="1">
        <f>[9]Vendas!B$20</f>
        <v>0</v>
      </c>
      <c r="C52" s="1">
        <f>[9]Vendas!C$20</f>
        <v>0</v>
      </c>
      <c r="D52" s="1">
        <f>[9]Vendas!D$20</f>
        <v>0</v>
      </c>
      <c r="E52" s="1" t="e">
        <f>[9]Vendas!E$20</f>
        <v>#DIV/0!</v>
      </c>
      <c r="F52" s="1">
        <f>[9]Vendas!F$20</f>
        <v>0</v>
      </c>
      <c r="G52" s="1">
        <f>[9]Vendas!G$20</f>
        <v>0</v>
      </c>
      <c r="H52" s="1">
        <f>[9]Vendas!H$20</f>
        <v>0</v>
      </c>
      <c r="I52" s="1">
        <f>[9]Vendas!I$20</f>
        <v>0</v>
      </c>
    </row>
    <row r="53" spans="1:9">
      <c r="A53" s="3" t="s">
        <v>11</v>
      </c>
      <c r="B53" s="1">
        <f>[10]Vendas!B$20</f>
        <v>0</v>
      </c>
      <c r="C53" s="1">
        <f>[10]Vendas!C$20</f>
        <v>0</v>
      </c>
      <c r="D53" s="1">
        <f>[10]Vendas!D$20</f>
        <v>0</v>
      </c>
      <c r="E53" s="1" t="e">
        <f>[10]Vendas!E$20</f>
        <v>#DIV/0!</v>
      </c>
      <c r="F53" s="1">
        <f>[10]Vendas!F$20</f>
        <v>0</v>
      </c>
      <c r="G53" s="1">
        <f>[10]Vendas!G$20</f>
        <v>0</v>
      </c>
      <c r="H53" s="1">
        <f>[10]Vendas!H$20</f>
        <v>0</v>
      </c>
      <c r="I53" s="1">
        <f>[10]Vendas!I$20</f>
        <v>0</v>
      </c>
    </row>
    <row r="54" spans="1:9">
      <c r="A54" s="3" t="s">
        <v>12</v>
      </c>
      <c r="B54" s="1">
        <f>[11]Vendas!B$20</f>
        <v>0</v>
      </c>
      <c r="C54" s="1">
        <f>[11]Vendas!C$20</f>
        <v>0</v>
      </c>
      <c r="D54" s="1">
        <f>[11]Vendas!D$20</f>
        <v>0</v>
      </c>
      <c r="E54" s="1" t="e">
        <f>[11]Vendas!E$20</f>
        <v>#DIV/0!</v>
      </c>
      <c r="F54" s="1">
        <f>[11]Vendas!F$20</f>
        <v>0</v>
      </c>
      <c r="G54" s="1">
        <f>[11]Vendas!G$20</f>
        <v>0</v>
      </c>
      <c r="H54" s="1">
        <f>[11]Vendas!H$20</f>
        <v>0</v>
      </c>
      <c r="I54" s="1">
        <f>[11]Vendas!I$20</f>
        <v>0</v>
      </c>
    </row>
    <row r="55" spans="1:9">
      <c r="A55" s="3" t="s">
        <v>13</v>
      </c>
      <c r="B55" s="1">
        <f>[12]Vendas!B$20</f>
        <v>0</v>
      </c>
      <c r="C55" s="1">
        <f>[12]Vendas!C$20</f>
        <v>0</v>
      </c>
      <c r="D55" s="1">
        <f>[12]Vendas!D$20</f>
        <v>0</v>
      </c>
      <c r="E55" s="1" t="e">
        <f>[12]Vendas!E$20</f>
        <v>#DIV/0!</v>
      </c>
      <c r="F55" s="1">
        <f>[12]Vendas!F$20</f>
        <v>0</v>
      </c>
      <c r="G55" s="1">
        <f>[12]Vendas!G$20</f>
        <v>0</v>
      </c>
      <c r="H55" s="1">
        <f>[12]Vendas!H$20</f>
        <v>0</v>
      </c>
      <c r="I55" s="1">
        <f>[12]Vendas!I$20</f>
        <v>0</v>
      </c>
    </row>
    <row r="56" spans="1:9">
      <c r="A56" s="3" t="s">
        <v>14</v>
      </c>
      <c r="B56" s="1">
        <f>[13]Vendas!B$20</f>
        <v>0</v>
      </c>
      <c r="C56" s="1">
        <f>[13]Vendas!C$20</f>
        <v>0</v>
      </c>
      <c r="D56" s="1">
        <f>[13]Vendas!D$20</f>
        <v>0</v>
      </c>
      <c r="E56" s="1" t="e">
        <f>[13]Vendas!E$20</f>
        <v>#DIV/0!</v>
      </c>
      <c r="F56" s="1">
        <f>[13]Vendas!F$20</f>
        <v>0</v>
      </c>
      <c r="G56" s="1">
        <f>[13]Vendas!G$20</f>
        <v>0</v>
      </c>
      <c r="H56" s="1">
        <f>[13]Vendas!H$20</f>
        <v>0</v>
      </c>
      <c r="I56" s="1">
        <f>[13]Vendas!I$20</f>
        <v>0</v>
      </c>
    </row>
    <row r="57" spans="1:9">
      <c r="A57" s="4" t="s">
        <v>15</v>
      </c>
      <c r="B57" s="6">
        <f>SUM(B44:B56)</f>
        <v>56465.599999999999</v>
      </c>
      <c r="C57" s="6">
        <f t="shared" ref="C57:I57" si="0">SUM(C44:C56)</f>
        <v>0</v>
      </c>
      <c r="D57" s="6">
        <f t="shared" si="0"/>
        <v>0</v>
      </c>
      <c r="E57" s="6">
        <f>SUMIF(E44:E56,"&gt;=0")</f>
        <v>214.69809885931559</v>
      </c>
      <c r="F57" s="6">
        <f t="shared" si="0"/>
        <v>263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BA57"/>
  <sheetViews>
    <sheetView topLeftCell="C37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22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[1]Vendas!B$21</f>
        <v>0</v>
      </c>
      <c r="C44" s="1">
        <f>[1]Vendas!C$21</f>
        <v>0</v>
      </c>
      <c r="D44" s="1">
        <f>[1]Vendas!D$21</f>
        <v>0</v>
      </c>
      <c r="E44" s="1" t="e">
        <f>[1]Vendas!E$21</f>
        <v>#DIV/0!</v>
      </c>
      <c r="F44" s="1">
        <f>[1]Vendas!F$21</f>
        <v>0</v>
      </c>
      <c r="G44" s="1">
        <f>[1]Vendas!G$21</f>
        <v>0</v>
      </c>
      <c r="H44" s="1">
        <f>[1]Vendas!H$21</f>
        <v>0</v>
      </c>
      <c r="I44" s="1">
        <f>[1]Vendas!I$21</f>
        <v>0</v>
      </c>
      <c r="K44" s="17" t="s">
        <v>49</v>
      </c>
      <c r="L44" s="18">
        <f>[14]Janeiro!T$15</f>
        <v>0</v>
      </c>
      <c r="M44" s="18">
        <f>[14]Janeiro!U$15</f>
        <v>0</v>
      </c>
      <c r="N44" s="18">
        <f>[14]Janeiro!V$15</f>
        <v>0</v>
      </c>
      <c r="O44" s="18">
        <f>[14]Janeiro!W$15</f>
        <v>0</v>
      </c>
      <c r="P44" s="18">
        <f>[14]Janeiro!X$15</f>
        <v>0</v>
      </c>
      <c r="Q44" s="18">
        <f>[14]Janeiro!Y$15</f>
        <v>0</v>
      </c>
      <c r="R44" s="18">
        <f>[14]Janeiro!Z$15</f>
        <v>0</v>
      </c>
      <c r="S44" s="18">
        <f>[14]Janeiro!AA$15</f>
        <v>0</v>
      </c>
      <c r="T44" s="18">
        <f>[14]Janeiro!AB$15</f>
        <v>0</v>
      </c>
    </row>
    <row r="45" spans="1:20" ht="16.5" thickTop="1" thickBot="1">
      <c r="A45" s="3" t="s">
        <v>3</v>
      </c>
      <c r="B45" s="1">
        <f>[2]Vendas!B$21</f>
        <v>153697.71</v>
      </c>
      <c r="C45" s="1">
        <f>[2]Vendas!C$21</f>
        <v>5</v>
      </c>
      <c r="D45" s="1">
        <f>[2]Vendas!D$21</f>
        <v>3</v>
      </c>
      <c r="E45" s="1">
        <f>[2]Vendas!E$21</f>
        <v>734.35875114698388</v>
      </c>
      <c r="F45" s="1">
        <f>[2]Vendas!F$21</f>
        <v>628</v>
      </c>
      <c r="G45" s="1">
        <f>[2]Vendas!G$21</f>
        <v>1</v>
      </c>
      <c r="H45" s="1">
        <f>[2]Vendas!H$21</f>
        <v>29</v>
      </c>
      <c r="I45" s="1">
        <f>[2]Vendas!I$21</f>
        <v>0</v>
      </c>
      <c r="K45" s="17" t="s">
        <v>50</v>
      </c>
      <c r="L45" s="18">
        <f>[14]Julho!T$15</f>
        <v>0</v>
      </c>
      <c r="M45" s="18">
        <f>[14]Julho!U$15</f>
        <v>0</v>
      </c>
      <c r="N45" s="18">
        <f>[14]Julho!V$15</f>
        <v>0</v>
      </c>
      <c r="O45" s="18">
        <f>[14]Julho!W$15</f>
        <v>0</v>
      </c>
      <c r="P45" s="18">
        <f>[14]Julho!X$15</f>
        <v>0</v>
      </c>
      <c r="Q45" s="18">
        <f>[14]Julho!Y$15</f>
        <v>0</v>
      </c>
      <c r="R45" s="18">
        <f>[14]Julho!Z$15</f>
        <v>0</v>
      </c>
      <c r="S45" s="18">
        <f>[14]Julho!AA$15</f>
        <v>0</v>
      </c>
      <c r="T45" s="18">
        <f>[14]Julho!AB$15</f>
        <v>0</v>
      </c>
    </row>
    <row r="46" spans="1:20" ht="16.5" thickTop="1" thickBot="1">
      <c r="A46" s="3" t="s">
        <v>4</v>
      </c>
      <c r="B46" s="1">
        <f>[3]Vendas!B$21</f>
        <v>0</v>
      </c>
      <c r="C46" s="1">
        <f>[3]Vendas!C$21</f>
        <v>0</v>
      </c>
      <c r="D46" s="1">
        <f>[3]Vendas!D$21</f>
        <v>0</v>
      </c>
      <c r="E46" s="1" t="e">
        <f>[3]Vendas!E$21</f>
        <v>#DIV/0!</v>
      </c>
      <c r="F46" s="1">
        <f>[3]Vendas!F$21</f>
        <v>0</v>
      </c>
      <c r="G46" s="1">
        <f>[3]Vendas!G$21</f>
        <v>0</v>
      </c>
      <c r="H46" s="1">
        <f>[3]Vendas!H$21</f>
        <v>0</v>
      </c>
      <c r="I46" s="1">
        <f>[3]Vendas!I$21</f>
        <v>0</v>
      </c>
      <c r="K46" s="17" t="s">
        <v>51</v>
      </c>
      <c r="L46" s="18">
        <f>[14]Novembro!T$15</f>
        <v>0</v>
      </c>
      <c r="M46" s="18">
        <f>[14]Novembro!U$15</f>
        <v>0</v>
      </c>
      <c r="N46" s="18">
        <f>[14]Novembro!V$15</f>
        <v>0</v>
      </c>
      <c r="O46" s="18">
        <f>[14]Novembro!W$15</f>
        <v>0</v>
      </c>
      <c r="P46" s="18">
        <f>[14]Novembro!X$15</f>
        <v>0</v>
      </c>
      <c r="Q46" s="18">
        <f>[14]Novembro!Y$15</f>
        <v>0</v>
      </c>
      <c r="R46" s="18">
        <f>[14]Novembro!Z$15</f>
        <v>0</v>
      </c>
      <c r="S46" s="18">
        <f>[14]Novembro!AA$15</f>
        <v>0</v>
      </c>
      <c r="T46" s="18">
        <f>[14]Novembro!AB$15</f>
        <v>0</v>
      </c>
    </row>
    <row r="47" spans="1:20" ht="15.75" thickTop="1">
      <c r="A47" s="3" t="s">
        <v>5</v>
      </c>
      <c r="B47" s="1">
        <f>[4]Vendas!B$21</f>
        <v>0</v>
      </c>
      <c r="C47" s="1">
        <f>[4]Vendas!C$21</f>
        <v>0</v>
      </c>
      <c r="D47" s="1">
        <f>[4]Vendas!D$21</f>
        <v>0</v>
      </c>
      <c r="E47" s="1" t="e">
        <f>[4]Vendas!E$21</f>
        <v>#DIV/0!</v>
      </c>
      <c r="F47" s="1">
        <f>[4]Vendas!F$21</f>
        <v>0</v>
      </c>
      <c r="G47" s="1">
        <f>[4]Vendas!G$21</f>
        <v>0</v>
      </c>
      <c r="H47" s="1">
        <f>[4]Vendas!H$21</f>
        <v>0</v>
      </c>
      <c r="I47" s="1">
        <f>[4]Vendas!I$21</f>
        <v>0</v>
      </c>
    </row>
    <row r="48" spans="1:20">
      <c r="A48" s="3" t="s">
        <v>6</v>
      </c>
      <c r="B48" s="1">
        <f>[5]Vendas!B$21</f>
        <v>0</v>
      </c>
      <c r="C48" s="1">
        <f>[5]Vendas!C$21</f>
        <v>0</v>
      </c>
      <c r="D48" s="1">
        <f>[5]Vendas!D$21</f>
        <v>0</v>
      </c>
      <c r="E48" s="1" t="e">
        <f>[5]Vendas!E$21</f>
        <v>#DIV/0!</v>
      </c>
      <c r="F48" s="1">
        <f>[5]Vendas!F$21</f>
        <v>0</v>
      </c>
      <c r="G48" s="1">
        <f>[5]Vendas!G$21</f>
        <v>0</v>
      </c>
      <c r="H48" s="1">
        <f>[5]Vendas!H$21</f>
        <v>0</v>
      </c>
      <c r="I48" s="1">
        <f>[5]Vendas!I$21</f>
        <v>0</v>
      </c>
    </row>
    <row r="49" spans="1:9">
      <c r="A49" s="3" t="s">
        <v>7</v>
      </c>
      <c r="B49" s="1">
        <f>[6]Vendas!B$21</f>
        <v>0</v>
      </c>
      <c r="C49" s="1">
        <f>[6]Vendas!C$21</f>
        <v>0</v>
      </c>
      <c r="D49" s="1">
        <f>[6]Vendas!D$21</f>
        <v>0</v>
      </c>
      <c r="E49" s="1" t="e">
        <f>[6]Vendas!E$21</f>
        <v>#DIV/0!</v>
      </c>
      <c r="F49" s="1">
        <f>[6]Vendas!F$21</f>
        <v>0</v>
      </c>
      <c r="G49" s="1">
        <f>[6]Vendas!G$21</f>
        <v>0</v>
      </c>
      <c r="H49" s="1">
        <f>[6]Vendas!H$21</f>
        <v>0</v>
      </c>
      <c r="I49" s="1">
        <f>[6]Vendas!I$21</f>
        <v>0</v>
      </c>
    </row>
    <row r="50" spans="1:9">
      <c r="A50" s="3" t="s">
        <v>8</v>
      </c>
      <c r="B50" s="1">
        <f>[7]Vendas!B$21</f>
        <v>0</v>
      </c>
      <c r="C50" s="1">
        <f>[7]Vendas!C$21</f>
        <v>0</v>
      </c>
      <c r="D50" s="1">
        <f>[7]Vendas!D$21</f>
        <v>0</v>
      </c>
      <c r="E50" s="1" t="e">
        <f>[7]Vendas!E$21</f>
        <v>#DIV/0!</v>
      </c>
      <c r="F50" s="1">
        <f>[7]Vendas!F$21</f>
        <v>0</v>
      </c>
      <c r="G50" s="1">
        <f>[7]Vendas!G$21</f>
        <v>0</v>
      </c>
      <c r="H50" s="1">
        <f>[7]Vendas!H$21</f>
        <v>0</v>
      </c>
      <c r="I50" s="1">
        <f>[7]Vendas!I$21</f>
        <v>0</v>
      </c>
    </row>
    <row r="51" spans="1:9">
      <c r="A51" s="3" t="s">
        <v>9</v>
      </c>
      <c r="B51" s="1">
        <f>[8]Vendas!B$21</f>
        <v>0</v>
      </c>
      <c r="C51" s="1">
        <f>[8]Vendas!C$21</f>
        <v>0</v>
      </c>
      <c r="D51" s="1">
        <f>[8]Vendas!D$21</f>
        <v>0</v>
      </c>
      <c r="E51" s="1" t="e">
        <f>[8]Vendas!E$21</f>
        <v>#DIV/0!</v>
      </c>
      <c r="F51" s="1">
        <f>[8]Vendas!F$21</f>
        <v>0</v>
      </c>
      <c r="G51" s="1">
        <f>[8]Vendas!G$21</f>
        <v>0</v>
      </c>
      <c r="H51" s="1">
        <f>[8]Vendas!H$21</f>
        <v>0</v>
      </c>
      <c r="I51" s="1">
        <f>[8]Vendas!I$21</f>
        <v>0</v>
      </c>
    </row>
    <row r="52" spans="1:9">
      <c r="A52" s="3" t="s">
        <v>10</v>
      </c>
      <c r="B52" s="1">
        <f>[9]Vendas!B$21</f>
        <v>0</v>
      </c>
      <c r="C52" s="1">
        <f>[9]Vendas!C$21</f>
        <v>0</v>
      </c>
      <c r="D52" s="1">
        <f>[9]Vendas!D$21</f>
        <v>0</v>
      </c>
      <c r="E52" s="1" t="e">
        <f>[9]Vendas!E$21</f>
        <v>#DIV/0!</v>
      </c>
      <c r="F52" s="1">
        <f>[9]Vendas!F$21</f>
        <v>0</v>
      </c>
      <c r="G52" s="1">
        <f>[9]Vendas!G$21</f>
        <v>0</v>
      </c>
      <c r="H52" s="1">
        <f>[9]Vendas!H$21</f>
        <v>0</v>
      </c>
      <c r="I52" s="1">
        <f>[9]Vendas!I$21</f>
        <v>0</v>
      </c>
    </row>
    <row r="53" spans="1:9">
      <c r="A53" s="3" t="s">
        <v>11</v>
      </c>
      <c r="B53" s="1">
        <f>[10]Vendas!B$21</f>
        <v>0</v>
      </c>
      <c r="C53" s="1">
        <f>[10]Vendas!C$21</f>
        <v>0</v>
      </c>
      <c r="D53" s="1">
        <f>[10]Vendas!D$21</f>
        <v>0</v>
      </c>
      <c r="E53" s="1" t="e">
        <f>[10]Vendas!E$21</f>
        <v>#DIV/0!</v>
      </c>
      <c r="F53" s="1">
        <f>[10]Vendas!F$21</f>
        <v>0</v>
      </c>
      <c r="G53" s="1">
        <f>[10]Vendas!G$21</f>
        <v>0</v>
      </c>
      <c r="H53" s="1">
        <f>[10]Vendas!H$21</f>
        <v>0</v>
      </c>
      <c r="I53" s="1">
        <f>[10]Vendas!I$21</f>
        <v>0</v>
      </c>
    </row>
    <row r="54" spans="1:9">
      <c r="A54" s="3" t="s">
        <v>12</v>
      </c>
      <c r="B54" s="1">
        <f>[11]Vendas!B$21</f>
        <v>0</v>
      </c>
      <c r="C54" s="1">
        <f>[11]Vendas!C$21</f>
        <v>0</v>
      </c>
      <c r="D54" s="1">
        <f>[11]Vendas!D$21</f>
        <v>0</v>
      </c>
      <c r="E54" s="1" t="e">
        <f>[11]Vendas!E$21</f>
        <v>#DIV/0!</v>
      </c>
      <c r="F54" s="1">
        <f>[11]Vendas!F$21</f>
        <v>0</v>
      </c>
      <c r="G54" s="1">
        <f>[11]Vendas!G$21</f>
        <v>0</v>
      </c>
      <c r="H54" s="1">
        <f>[11]Vendas!H$21</f>
        <v>0</v>
      </c>
      <c r="I54" s="1">
        <f>[11]Vendas!I$21</f>
        <v>0</v>
      </c>
    </row>
    <row r="55" spans="1:9">
      <c r="A55" s="3" t="s">
        <v>13</v>
      </c>
      <c r="B55" s="1">
        <f>[12]Vendas!B$21</f>
        <v>0</v>
      </c>
      <c r="C55" s="1">
        <f>[12]Vendas!C$21</f>
        <v>0</v>
      </c>
      <c r="D55" s="1">
        <f>[12]Vendas!D$21</f>
        <v>0</v>
      </c>
      <c r="E55" s="1" t="e">
        <f>[12]Vendas!E$21</f>
        <v>#DIV/0!</v>
      </c>
      <c r="F55" s="1">
        <f>[12]Vendas!F$21</f>
        <v>0</v>
      </c>
      <c r="G55" s="1">
        <f>[12]Vendas!G$21</f>
        <v>0</v>
      </c>
      <c r="H55" s="1">
        <f>[12]Vendas!H$21</f>
        <v>0</v>
      </c>
      <c r="I55" s="1">
        <f>[12]Vendas!I$21</f>
        <v>0</v>
      </c>
    </row>
    <row r="56" spans="1:9">
      <c r="A56" s="3" t="s">
        <v>14</v>
      </c>
      <c r="B56" s="1">
        <f>[13]Vendas!B$21</f>
        <v>0</v>
      </c>
      <c r="C56" s="1">
        <f>[13]Vendas!C$21</f>
        <v>0</v>
      </c>
      <c r="D56" s="1">
        <f>[13]Vendas!D$21</f>
        <v>0</v>
      </c>
      <c r="E56" s="1" t="e">
        <f>[13]Vendas!E$21</f>
        <v>#DIV/0!</v>
      </c>
      <c r="F56" s="1">
        <f>[13]Vendas!F$21</f>
        <v>0</v>
      </c>
      <c r="G56" s="1">
        <f>[13]Vendas!G$21</f>
        <v>0</v>
      </c>
      <c r="H56" s="1">
        <f>[13]Vendas!H$21</f>
        <v>0</v>
      </c>
      <c r="I56" s="1">
        <f>[13]Vendas!I$21</f>
        <v>0</v>
      </c>
    </row>
    <row r="57" spans="1:9">
      <c r="A57" s="4" t="s">
        <v>15</v>
      </c>
      <c r="B57" s="6">
        <f>SUM(B44:B56)</f>
        <v>153697.71</v>
      </c>
      <c r="C57" s="6">
        <f t="shared" ref="C57:I57" si="0">SUM(C44:C56)</f>
        <v>5</v>
      </c>
      <c r="D57" s="6">
        <f t="shared" si="0"/>
        <v>3</v>
      </c>
      <c r="E57" s="6">
        <f>SUMIF(E44:E56,"&gt;=0")</f>
        <v>734.35875114698388</v>
      </c>
      <c r="F57" s="6">
        <f t="shared" si="0"/>
        <v>628</v>
      </c>
      <c r="G57" s="6">
        <f t="shared" si="0"/>
        <v>1</v>
      </c>
      <c r="H57" s="6">
        <f t="shared" si="0"/>
        <v>29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BA57"/>
  <sheetViews>
    <sheetView topLeftCell="D1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23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[1]Vendas!B$22</f>
        <v>0</v>
      </c>
      <c r="C44" s="1">
        <f>[1]Vendas!C$22</f>
        <v>0</v>
      </c>
      <c r="D44" s="1">
        <f>[1]Vendas!D$22</f>
        <v>0</v>
      </c>
      <c r="E44" s="1" t="e">
        <f>[1]Vendas!E$22</f>
        <v>#DIV/0!</v>
      </c>
      <c r="F44" s="1">
        <f>[1]Vendas!F$22</f>
        <v>0</v>
      </c>
      <c r="G44" s="1">
        <f>[1]Vendas!G$22</f>
        <v>0</v>
      </c>
      <c r="H44" s="1">
        <f>[1]Vendas!H$22</f>
        <v>0</v>
      </c>
      <c r="I44" s="1">
        <f>[1]Vendas!I$22</f>
        <v>0</v>
      </c>
      <c r="K44" s="17" t="s">
        <v>49</v>
      </c>
      <c r="L44" s="18">
        <f>[14]Janeiro!T$16</f>
        <v>0</v>
      </c>
      <c r="M44" s="18">
        <f>[14]Janeiro!U$16</f>
        <v>0</v>
      </c>
      <c r="N44" s="18">
        <f>[14]Janeiro!V$16</f>
        <v>0</v>
      </c>
      <c r="O44" s="18">
        <f>[14]Janeiro!W$16</f>
        <v>0</v>
      </c>
      <c r="P44" s="18">
        <f>[14]Janeiro!X$16</f>
        <v>0</v>
      </c>
      <c r="Q44" s="18">
        <f>[14]Janeiro!Y$16</f>
        <v>0</v>
      </c>
      <c r="R44" s="18">
        <f>[14]Janeiro!Z$16</f>
        <v>0</v>
      </c>
      <c r="S44" s="18">
        <f>[14]Janeiro!AA$16</f>
        <v>0</v>
      </c>
      <c r="T44" s="18">
        <f>[14]Janeiro!AB$16</f>
        <v>0</v>
      </c>
    </row>
    <row r="45" spans="1:20" ht="16.5" thickTop="1" thickBot="1">
      <c r="A45" s="3" t="s">
        <v>3</v>
      </c>
      <c r="B45" s="1">
        <f>[2]Vendas!B$22</f>
        <v>171447.16999999998</v>
      </c>
      <c r="C45" s="1">
        <f>[2]Vendas!C$22</f>
        <v>0</v>
      </c>
      <c r="D45" s="1">
        <f>[2]Vendas!D$22</f>
        <v>10</v>
      </c>
      <c r="E45" s="1">
        <f>[2]Vendas!E$22</f>
        <v>850.07434307854874</v>
      </c>
      <c r="F45" s="1">
        <f>[2]Vendas!F$22</f>
        <v>405</v>
      </c>
      <c r="G45" s="1">
        <f>[2]Vendas!G$22</f>
        <v>0</v>
      </c>
      <c r="H45" s="1">
        <f>[2]Vendas!H$22</f>
        <v>11</v>
      </c>
      <c r="I45" s="1">
        <f>[2]Vendas!I$22</f>
        <v>0</v>
      </c>
      <c r="K45" s="17" t="s">
        <v>50</v>
      </c>
      <c r="L45" s="18">
        <f>[14]Julho!T$16</f>
        <v>0</v>
      </c>
      <c r="M45" s="18">
        <f>[14]Julho!U$16</f>
        <v>0</v>
      </c>
      <c r="N45" s="18">
        <f>[14]Julho!V$16</f>
        <v>0</v>
      </c>
      <c r="O45" s="18">
        <f>[14]Julho!W$16</f>
        <v>0</v>
      </c>
      <c r="P45" s="18">
        <f>[14]Julho!X$16</f>
        <v>0</v>
      </c>
      <c r="Q45" s="18">
        <f>[14]Julho!Y$16</f>
        <v>0</v>
      </c>
      <c r="R45" s="18">
        <f>[14]Julho!Z$16</f>
        <v>0</v>
      </c>
      <c r="S45" s="18">
        <f>[14]Julho!AA$16</f>
        <v>0</v>
      </c>
      <c r="T45" s="18">
        <f>[14]Julho!AB$16</f>
        <v>0</v>
      </c>
    </row>
    <row r="46" spans="1:20" ht="16.5" thickTop="1" thickBot="1">
      <c r="A46" s="3" t="s">
        <v>4</v>
      </c>
      <c r="B46" s="1">
        <f>[3]Vendas!B$22</f>
        <v>0</v>
      </c>
      <c r="C46" s="1">
        <f>[3]Vendas!C$22</f>
        <v>0</v>
      </c>
      <c r="D46" s="1">
        <f>[3]Vendas!D$22</f>
        <v>0</v>
      </c>
      <c r="E46" s="1" t="e">
        <f>[3]Vendas!E$22</f>
        <v>#DIV/0!</v>
      </c>
      <c r="F46" s="1">
        <f>[3]Vendas!F$22</f>
        <v>0</v>
      </c>
      <c r="G46" s="1">
        <f>[3]Vendas!G$22</f>
        <v>0</v>
      </c>
      <c r="H46" s="1">
        <f>[3]Vendas!H$22</f>
        <v>0</v>
      </c>
      <c r="I46" s="1">
        <f>[3]Vendas!I$22</f>
        <v>0</v>
      </c>
      <c r="K46" s="17" t="s">
        <v>51</v>
      </c>
      <c r="L46" s="18">
        <f>[14]Novembro!T$16</f>
        <v>0</v>
      </c>
      <c r="M46" s="18">
        <f>[14]Novembro!U$16</f>
        <v>0</v>
      </c>
      <c r="N46" s="18">
        <f>[14]Novembro!V$16</f>
        <v>0</v>
      </c>
      <c r="O46" s="18">
        <f>[14]Novembro!W$16</f>
        <v>0</v>
      </c>
      <c r="P46" s="18">
        <f>[14]Novembro!X$16</f>
        <v>0</v>
      </c>
      <c r="Q46" s="18">
        <f>[14]Novembro!Y$16</f>
        <v>0</v>
      </c>
      <c r="R46" s="18">
        <f>[14]Novembro!Z$16</f>
        <v>0</v>
      </c>
      <c r="S46" s="18">
        <f>[14]Novembro!AA$16</f>
        <v>0</v>
      </c>
      <c r="T46" s="18">
        <f>[14]Novembro!AB$16</f>
        <v>0</v>
      </c>
    </row>
    <row r="47" spans="1:20" ht="15.75" thickTop="1">
      <c r="A47" s="3" t="s">
        <v>5</v>
      </c>
      <c r="B47" s="1">
        <f>[4]Vendas!B$22</f>
        <v>0</v>
      </c>
      <c r="C47" s="1">
        <f>[4]Vendas!C$22</f>
        <v>0</v>
      </c>
      <c r="D47" s="1">
        <f>[4]Vendas!D$22</f>
        <v>0</v>
      </c>
      <c r="E47" s="1" t="e">
        <f>[4]Vendas!E$22</f>
        <v>#DIV/0!</v>
      </c>
      <c r="F47" s="1">
        <f>[4]Vendas!F$22</f>
        <v>0</v>
      </c>
      <c r="G47" s="1">
        <f>[4]Vendas!G$22</f>
        <v>0</v>
      </c>
      <c r="H47" s="1">
        <f>[4]Vendas!H$22</f>
        <v>0</v>
      </c>
      <c r="I47" s="1">
        <f>[4]Vendas!I$22</f>
        <v>0</v>
      </c>
    </row>
    <row r="48" spans="1:20">
      <c r="A48" s="3" t="s">
        <v>6</v>
      </c>
      <c r="B48" s="1">
        <f>[5]Vendas!B$22</f>
        <v>0</v>
      </c>
      <c r="C48" s="1">
        <f>[5]Vendas!C$22</f>
        <v>0</v>
      </c>
      <c r="D48" s="1">
        <f>[5]Vendas!D$22</f>
        <v>0</v>
      </c>
      <c r="E48" s="1" t="e">
        <f>[5]Vendas!E$22</f>
        <v>#DIV/0!</v>
      </c>
      <c r="F48" s="1">
        <f>[5]Vendas!F$22</f>
        <v>0</v>
      </c>
      <c r="G48" s="1">
        <f>[5]Vendas!G$22</f>
        <v>0</v>
      </c>
      <c r="H48" s="1">
        <f>[5]Vendas!H$22</f>
        <v>0</v>
      </c>
      <c r="I48" s="1">
        <f>[5]Vendas!I$22</f>
        <v>0</v>
      </c>
    </row>
    <row r="49" spans="1:9">
      <c r="A49" s="3" t="s">
        <v>7</v>
      </c>
      <c r="B49" s="1">
        <f>[6]Vendas!B$22</f>
        <v>0</v>
      </c>
      <c r="C49" s="1">
        <f>[6]Vendas!C$22</f>
        <v>0</v>
      </c>
      <c r="D49" s="1">
        <f>[6]Vendas!D$22</f>
        <v>0</v>
      </c>
      <c r="E49" s="1" t="e">
        <f>[6]Vendas!E$22</f>
        <v>#DIV/0!</v>
      </c>
      <c r="F49" s="1">
        <f>[6]Vendas!F$22</f>
        <v>0</v>
      </c>
      <c r="G49" s="1">
        <f>[6]Vendas!G$22</f>
        <v>0</v>
      </c>
      <c r="H49" s="1">
        <f>[6]Vendas!H$22</f>
        <v>0</v>
      </c>
      <c r="I49" s="1">
        <f>[6]Vendas!I$22</f>
        <v>0</v>
      </c>
    </row>
    <row r="50" spans="1:9">
      <c r="A50" s="3" t="s">
        <v>8</v>
      </c>
      <c r="B50" s="1">
        <f>[7]Vendas!B$22</f>
        <v>0</v>
      </c>
      <c r="C50" s="1">
        <f>[7]Vendas!C$22</f>
        <v>0</v>
      </c>
      <c r="D50" s="1">
        <f>[7]Vendas!D$22</f>
        <v>0</v>
      </c>
      <c r="E50" s="1" t="e">
        <f>[7]Vendas!E$22</f>
        <v>#DIV/0!</v>
      </c>
      <c r="F50" s="1">
        <f>[7]Vendas!F$22</f>
        <v>0</v>
      </c>
      <c r="G50" s="1">
        <f>[7]Vendas!G$22</f>
        <v>0</v>
      </c>
      <c r="H50" s="1">
        <f>[7]Vendas!H$22</f>
        <v>0</v>
      </c>
      <c r="I50" s="1">
        <f>[7]Vendas!I$22</f>
        <v>0</v>
      </c>
    </row>
    <row r="51" spans="1:9">
      <c r="A51" s="3" t="s">
        <v>9</v>
      </c>
      <c r="B51" s="1">
        <f>[8]Vendas!B$22</f>
        <v>0</v>
      </c>
      <c r="C51" s="1">
        <f>[8]Vendas!C$22</f>
        <v>0</v>
      </c>
      <c r="D51" s="1">
        <f>[8]Vendas!D$22</f>
        <v>0</v>
      </c>
      <c r="E51" s="1" t="e">
        <f>[8]Vendas!E$22</f>
        <v>#DIV/0!</v>
      </c>
      <c r="F51" s="1">
        <f>[8]Vendas!F$22</f>
        <v>0</v>
      </c>
      <c r="G51" s="1">
        <f>[8]Vendas!G$22</f>
        <v>0</v>
      </c>
      <c r="H51" s="1">
        <f>[8]Vendas!H$22</f>
        <v>0</v>
      </c>
      <c r="I51" s="1">
        <f>[8]Vendas!I$22</f>
        <v>0</v>
      </c>
    </row>
    <row r="52" spans="1:9">
      <c r="A52" s="3" t="s">
        <v>10</v>
      </c>
      <c r="B52" s="1">
        <f>[9]Vendas!B$22</f>
        <v>0</v>
      </c>
      <c r="C52" s="1">
        <f>[9]Vendas!C$22</f>
        <v>0</v>
      </c>
      <c r="D52" s="1">
        <f>[9]Vendas!D$22</f>
        <v>0</v>
      </c>
      <c r="E52" s="1" t="e">
        <f>[9]Vendas!E$22</f>
        <v>#DIV/0!</v>
      </c>
      <c r="F52" s="1">
        <f>[9]Vendas!F$22</f>
        <v>0</v>
      </c>
      <c r="G52" s="1">
        <f>[9]Vendas!G$22</f>
        <v>0</v>
      </c>
      <c r="H52" s="1">
        <f>[9]Vendas!H$22</f>
        <v>0</v>
      </c>
      <c r="I52" s="1">
        <f>[9]Vendas!I$22</f>
        <v>0</v>
      </c>
    </row>
    <row r="53" spans="1:9">
      <c r="A53" s="3" t="s">
        <v>11</v>
      </c>
      <c r="B53" s="1">
        <f>[10]Vendas!B$22</f>
        <v>0</v>
      </c>
      <c r="C53" s="1">
        <f>[10]Vendas!C$22</f>
        <v>0</v>
      </c>
      <c r="D53" s="1">
        <f>[10]Vendas!D$22</f>
        <v>0</v>
      </c>
      <c r="E53" s="1" t="e">
        <f>[10]Vendas!E$22</f>
        <v>#DIV/0!</v>
      </c>
      <c r="F53" s="1">
        <f>[10]Vendas!F$22</f>
        <v>0</v>
      </c>
      <c r="G53" s="1">
        <f>[10]Vendas!G$22</f>
        <v>0</v>
      </c>
      <c r="H53" s="1">
        <f>[10]Vendas!H$22</f>
        <v>0</v>
      </c>
      <c r="I53" s="1">
        <f>[10]Vendas!I$22</f>
        <v>0</v>
      </c>
    </row>
    <row r="54" spans="1:9">
      <c r="A54" s="3" t="s">
        <v>12</v>
      </c>
      <c r="B54" s="1">
        <f>[11]Vendas!B$22</f>
        <v>0</v>
      </c>
      <c r="C54" s="1">
        <f>[11]Vendas!C$22</f>
        <v>0</v>
      </c>
      <c r="D54" s="1">
        <f>[11]Vendas!D$22</f>
        <v>0</v>
      </c>
      <c r="E54" s="1" t="e">
        <f>[11]Vendas!E$22</f>
        <v>#DIV/0!</v>
      </c>
      <c r="F54" s="1">
        <f>[11]Vendas!F$22</f>
        <v>0</v>
      </c>
      <c r="G54" s="1">
        <f>[11]Vendas!G$22</f>
        <v>0</v>
      </c>
      <c r="H54" s="1">
        <f>[11]Vendas!H$22</f>
        <v>0</v>
      </c>
      <c r="I54" s="1">
        <f>[11]Vendas!I$22</f>
        <v>0</v>
      </c>
    </row>
    <row r="55" spans="1:9">
      <c r="A55" s="3" t="s">
        <v>13</v>
      </c>
      <c r="B55" s="1">
        <f>[12]Vendas!B$22</f>
        <v>0</v>
      </c>
      <c r="C55" s="1">
        <f>[12]Vendas!C$22</f>
        <v>0</v>
      </c>
      <c r="D55" s="1">
        <f>[12]Vendas!D$22</f>
        <v>0</v>
      </c>
      <c r="E55" s="1" t="e">
        <f>[12]Vendas!E$22</f>
        <v>#DIV/0!</v>
      </c>
      <c r="F55" s="1">
        <f>[12]Vendas!F$22</f>
        <v>0</v>
      </c>
      <c r="G55" s="1">
        <f>[12]Vendas!G$22</f>
        <v>0</v>
      </c>
      <c r="H55" s="1">
        <f>[12]Vendas!H$22</f>
        <v>0</v>
      </c>
      <c r="I55" s="1">
        <f>[12]Vendas!I$22</f>
        <v>0</v>
      </c>
    </row>
    <row r="56" spans="1:9">
      <c r="A56" s="3" t="s">
        <v>14</v>
      </c>
      <c r="B56" s="1">
        <f>[13]Vendas!B$22</f>
        <v>0</v>
      </c>
      <c r="C56" s="1">
        <f>[13]Vendas!C$22</f>
        <v>0</v>
      </c>
      <c r="D56" s="1">
        <f>[13]Vendas!D$22</f>
        <v>0</v>
      </c>
      <c r="E56" s="1" t="e">
        <f>[13]Vendas!E$22</f>
        <v>#DIV/0!</v>
      </c>
      <c r="F56" s="1">
        <f>[13]Vendas!F$22</f>
        <v>0</v>
      </c>
      <c r="G56" s="1">
        <f>[13]Vendas!G$22</f>
        <v>0</v>
      </c>
      <c r="H56" s="1">
        <f>[13]Vendas!H$22</f>
        <v>0</v>
      </c>
      <c r="I56" s="1">
        <f>[13]Vendas!I$22</f>
        <v>0</v>
      </c>
    </row>
    <row r="57" spans="1:9">
      <c r="A57" s="4" t="s">
        <v>15</v>
      </c>
      <c r="B57" s="6">
        <f>SUM(B44:B56)</f>
        <v>171447.16999999998</v>
      </c>
      <c r="C57" s="6">
        <f t="shared" ref="C57:I57" si="0">SUM(C44:C56)</f>
        <v>0</v>
      </c>
      <c r="D57" s="6">
        <f t="shared" si="0"/>
        <v>10</v>
      </c>
      <c r="E57" s="6">
        <f>SUMIF(E44:E56,"&gt;=0")</f>
        <v>850.07434307854874</v>
      </c>
      <c r="F57" s="6">
        <f t="shared" si="0"/>
        <v>405</v>
      </c>
      <c r="G57" s="6">
        <f t="shared" si="0"/>
        <v>0</v>
      </c>
      <c r="H57" s="6">
        <f t="shared" si="0"/>
        <v>11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A57"/>
  <sheetViews>
    <sheetView topLeftCell="C37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24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[1]Vendas!B$23</f>
        <v>0</v>
      </c>
      <c r="C44" s="1">
        <f>[1]Vendas!C$23</f>
        <v>0</v>
      </c>
      <c r="D44" s="1">
        <f>[1]Vendas!D$23</f>
        <v>0</v>
      </c>
      <c r="E44" s="1" t="e">
        <f>[1]Vendas!E$23</f>
        <v>#DIV/0!</v>
      </c>
      <c r="F44" s="1">
        <f>[1]Vendas!F$23</f>
        <v>0</v>
      </c>
      <c r="G44" s="1">
        <f>[1]Vendas!G$23</f>
        <v>0</v>
      </c>
      <c r="H44" s="1">
        <f>[1]Vendas!H$23</f>
        <v>0</v>
      </c>
      <c r="I44" s="1">
        <f>[1]Vendas!I$23</f>
        <v>0</v>
      </c>
      <c r="K44" s="17" t="s">
        <v>49</v>
      </c>
      <c r="L44" s="18">
        <f>[14]Janeiro!T$22</f>
        <v>0</v>
      </c>
      <c r="M44" s="18">
        <f>[14]Janeiro!U$22</f>
        <v>0</v>
      </c>
      <c r="N44" s="18">
        <f>[14]Janeiro!V$22</f>
        <v>0</v>
      </c>
      <c r="O44" s="18">
        <f>[14]Janeiro!W$22</f>
        <v>0</v>
      </c>
      <c r="P44" s="18">
        <f>[14]Janeiro!X$22</f>
        <v>0</v>
      </c>
      <c r="Q44" s="18">
        <f>[14]Janeiro!Y$22</f>
        <v>0</v>
      </c>
      <c r="R44" s="18">
        <f>[14]Janeiro!Z$22</f>
        <v>0</v>
      </c>
      <c r="S44" s="18">
        <f>[14]Janeiro!AA$22</f>
        <v>0</v>
      </c>
      <c r="T44" s="18">
        <f>[14]Janeiro!AB$22</f>
        <v>0</v>
      </c>
    </row>
    <row r="45" spans="1:20" ht="16.5" thickTop="1" thickBot="1">
      <c r="A45" s="3" t="s">
        <v>3</v>
      </c>
      <c r="B45" s="1">
        <f>[2]Vendas!B$23</f>
        <v>143081.13</v>
      </c>
      <c r="C45" s="1">
        <f>[2]Vendas!C$23</f>
        <v>0</v>
      </c>
      <c r="D45" s="1">
        <f>[2]Vendas!D$23</f>
        <v>0</v>
      </c>
      <c r="E45" s="1">
        <f>[2]Vendas!E$23</f>
        <v>423.31695266272192</v>
      </c>
      <c r="F45" s="1">
        <f>[2]Vendas!F$23</f>
        <v>338</v>
      </c>
      <c r="G45" s="1">
        <f>[2]Vendas!G$23</f>
        <v>0</v>
      </c>
      <c r="H45" s="1">
        <f>[2]Vendas!H$23</f>
        <v>0</v>
      </c>
      <c r="I45" s="1">
        <f>[2]Vendas!I$23</f>
        <v>0</v>
      </c>
      <c r="K45" s="17" t="s">
        <v>50</v>
      </c>
      <c r="L45" s="18">
        <f>[14]Julho!T$22</f>
        <v>0</v>
      </c>
      <c r="M45" s="18">
        <f>[14]Julho!U$22</f>
        <v>0</v>
      </c>
      <c r="N45" s="18">
        <f>[14]Julho!V$22</f>
        <v>0</v>
      </c>
      <c r="O45" s="18">
        <f>[14]Julho!W$22</f>
        <v>0</v>
      </c>
      <c r="P45" s="18">
        <f>[14]Julho!X$22</f>
        <v>0</v>
      </c>
      <c r="Q45" s="18">
        <f>[14]Julho!Y$22</f>
        <v>0</v>
      </c>
      <c r="R45" s="18">
        <f>[14]Julho!Z$22</f>
        <v>0</v>
      </c>
      <c r="S45" s="18">
        <f>[14]Julho!AA$22</f>
        <v>0</v>
      </c>
      <c r="T45" s="18">
        <f>[14]Julho!AB$22</f>
        <v>0</v>
      </c>
    </row>
    <row r="46" spans="1:20" ht="16.5" thickTop="1" thickBot="1">
      <c r="A46" s="3" t="s">
        <v>4</v>
      </c>
      <c r="B46" s="1">
        <f>[3]Vendas!B$23</f>
        <v>0</v>
      </c>
      <c r="C46" s="1">
        <f>[3]Vendas!C$23</f>
        <v>0</v>
      </c>
      <c r="D46" s="1">
        <f>[3]Vendas!D$23</f>
        <v>0</v>
      </c>
      <c r="E46" s="1" t="e">
        <f>[3]Vendas!E$23</f>
        <v>#DIV/0!</v>
      </c>
      <c r="F46" s="1">
        <f>[3]Vendas!F$23</f>
        <v>0</v>
      </c>
      <c r="G46" s="1">
        <f>[3]Vendas!G$23</f>
        <v>0</v>
      </c>
      <c r="H46" s="1">
        <f>[3]Vendas!H$23</f>
        <v>0</v>
      </c>
      <c r="I46" s="1">
        <f>[3]Vendas!I$23</f>
        <v>0</v>
      </c>
      <c r="K46" s="17" t="s">
        <v>51</v>
      </c>
      <c r="L46" s="18">
        <f>[14]Novembro!T$22</f>
        <v>0</v>
      </c>
      <c r="M46" s="18">
        <f>[14]Novembro!U$22</f>
        <v>0</v>
      </c>
      <c r="N46" s="18">
        <f>[14]Novembro!V$22</f>
        <v>0</v>
      </c>
      <c r="O46" s="18">
        <f>[14]Novembro!W$22</f>
        <v>0</v>
      </c>
      <c r="P46" s="18">
        <f>[14]Novembro!X$22</f>
        <v>0</v>
      </c>
      <c r="Q46" s="18">
        <f>[14]Novembro!Y$22</f>
        <v>0</v>
      </c>
      <c r="R46" s="18">
        <f>[14]Novembro!Z$22</f>
        <v>0</v>
      </c>
      <c r="S46" s="18">
        <f>[14]Novembro!AA$22</f>
        <v>0</v>
      </c>
      <c r="T46" s="18">
        <f>[14]Novembro!AB$22</f>
        <v>0</v>
      </c>
    </row>
    <row r="47" spans="1:20" ht="15.75" thickTop="1">
      <c r="A47" s="3" t="s">
        <v>5</v>
      </c>
      <c r="B47" s="1">
        <f>[4]Vendas!B$23</f>
        <v>0</v>
      </c>
      <c r="C47" s="1">
        <f>[4]Vendas!C$23</f>
        <v>0</v>
      </c>
      <c r="D47" s="1">
        <f>[4]Vendas!D$23</f>
        <v>0</v>
      </c>
      <c r="E47" s="1" t="e">
        <f>[4]Vendas!E$23</f>
        <v>#DIV/0!</v>
      </c>
      <c r="F47" s="1">
        <f>[4]Vendas!F$23</f>
        <v>0</v>
      </c>
      <c r="G47" s="1">
        <f>[4]Vendas!G$23</f>
        <v>0</v>
      </c>
      <c r="H47" s="1">
        <f>[4]Vendas!H$23</f>
        <v>0</v>
      </c>
      <c r="I47" s="1">
        <f>[4]Vendas!I$23</f>
        <v>0</v>
      </c>
    </row>
    <row r="48" spans="1:20">
      <c r="A48" s="3" t="s">
        <v>6</v>
      </c>
      <c r="B48" s="1">
        <f>[5]Vendas!B$23</f>
        <v>0</v>
      </c>
      <c r="C48" s="1">
        <f>[5]Vendas!C$23</f>
        <v>0</v>
      </c>
      <c r="D48" s="1">
        <f>[5]Vendas!D$23</f>
        <v>0</v>
      </c>
      <c r="E48" s="1" t="e">
        <f>[5]Vendas!E$23</f>
        <v>#DIV/0!</v>
      </c>
      <c r="F48" s="1">
        <f>[5]Vendas!F$23</f>
        <v>0</v>
      </c>
      <c r="G48" s="1">
        <f>[5]Vendas!G$23</f>
        <v>0</v>
      </c>
      <c r="H48" s="1">
        <f>[5]Vendas!H$23</f>
        <v>0</v>
      </c>
      <c r="I48" s="1">
        <f>[5]Vendas!I$23</f>
        <v>0</v>
      </c>
    </row>
    <row r="49" spans="1:9">
      <c r="A49" s="3" t="s">
        <v>7</v>
      </c>
      <c r="B49" s="1">
        <f>[6]Vendas!B$23</f>
        <v>0</v>
      </c>
      <c r="C49" s="1">
        <f>[6]Vendas!C$23</f>
        <v>0</v>
      </c>
      <c r="D49" s="1">
        <f>[6]Vendas!D$23</f>
        <v>0</v>
      </c>
      <c r="E49" s="1" t="e">
        <f>[6]Vendas!E$23</f>
        <v>#DIV/0!</v>
      </c>
      <c r="F49" s="1">
        <f>[6]Vendas!F$23</f>
        <v>0</v>
      </c>
      <c r="G49" s="1">
        <f>[6]Vendas!G$23</f>
        <v>0</v>
      </c>
      <c r="H49" s="1">
        <f>[6]Vendas!H$23</f>
        <v>0</v>
      </c>
      <c r="I49" s="1">
        <f>[6]Vendas!I$23</f>
        <v>0</v>
      </c>
    </row>
    <row r="50" spans="1:9">
      <c r="A50" s="3" t="s">
        <v>8</v>
      </c>
      <c r="B50" s="1">
        <f>[7]Vendas!B$23</f>
        <v>0</v>
      </c>
      <c r="C50" s="1">
        <f>[7]Vendas!C$23</f>
        <v>0</v>
      </c>
      <c r="D50" s="1">
        <f>[7]Vendas!D$23</f>
        <v>0</v>
      </c>
      <c r="E50" s="1" t="e">
        <f>[7]Vendas!E$23</f>
        <v>#DIV/0!</v>
      </c>
      <c r="F50" s="1">
        <f>[7]Vendas!F$23</f>
        <v>0</v>
      </c>
      <c r="G50" s="1">
        <f>[7]Vendas!G$23</f>
        <v>0</v>
      </c>
      <c r="H50" s="1">
        <f>[7]Vendas!H$23</f>
        <v>0</v>
      </c>
      <c r="I50" s="1">
        <f>[7]Vendas!I$23</f>
        <v>0</v>
      </c>
    </row>
    <row r="51" spans="1:9">
      <c r="A51" s="3" t="s">
        <v>9</v>
      </c>
      <c r="B51" s="1">
        <f>[8]Vendas!B$23</f>
        <v>0</v>
      </c>
      <c r="C51" s="1">
        <f>[8]Vendas!C$23</f>
        <v>0</v>
      </c>
      <c r="D51" s="1">
        <f>[8]Vendas!D$23</f>
        <v>0</v>
      </c>
      <c r="E51" s="1" t="e">
        <f>[8]Vendas!E$23</f>
        <v>#DIV/0!</v>
      </c>
      <c r="F51" s="1">
        <f>[8]Vendas!F$23</f>
        <v>0</v>
      </c>
      <c r="G51" s="1">
        <f>[8]Vendas!G$23</f>
        <v>0</v>
      </c>
      <c r="H51" s="1">
        <f>[8]Vendas!H$23</f>
        <v>0</v>
      </c>
      <c r="I51" s="1">
        <f>[8]Vendas!I$23</f>
        <v>0</v>
      </c>
    </row>
    <row r="52" spans="1:9">
      <c r="A52" s="3" t="s">
        <v>10</v>
      </c>
      <c r="B52" s="1">
        <f>[9]Vendas!B$23</f>
        <v>0</v>
      </c>
      <c r="C52" s="1">
        <f>[9]Vendas!C$23</f>
        <v>0</v>
      </c>
      <c r="D52" s="1">
        <f>[9]Vendas!D$23</f>
        <v>0</v>
      </c>
      <c r="E52" s="1" t="e">
        <f>[9]Vendas!E$23</f>
        <v>#DIV/0!</v>
      </c>
      <c r="F52" s="1">
        <f>[9]Vendas!F$23</f>
        <v>0</v>
      </c>
      <c r="G52" s="1">
        <f>[9]Vendas!G$23</f>
        <v>0</v>
      </c>
      <c r="H52" s="1">
        <f>[9]Vendas!H$23</f>
        <v>0</v>
      </c>
      <c r="I52" s="1">
        <f>[9]Vendas!I$23</f>
        <v>0</v>
      </c>
    </row>
    <row r="53" spans="1:9">
      <c r="A53" s="3" t="s">
        <v>11</v>
      </c>
      <c r="B53" s="1">
        <f>[10]Vendas!B$23</f>
        <v>0</v>
      </c>
      <c r="C53" s="1">
        <f>[10]Vendas!C$23</f>
        <v>0</v>
      </c>
      <c r="D53" s="1">
        <f>[10]Vendas!D$23</f>
        <v>0</v>
      </c>
      <c r="E53" s="1" t="e">
        <f>[10]Vendas!E$23</f>
        <v>#DIV/0!</v>
      </c>
      <c r="F53" s="1">
        <f>[10]Vendas!F$23</f>
        <v>0</v>
      </c>
      <c r="G53" s="1">
        <f>[10]Vendas!G$23</f>
        <v>0</v>
      </c>
      <c r="H53" s="1">
        <f>[10]Vendas!H$23</f>
        <v>0</v>
      </c>
      <c r="I53" s="1">
        <f>[10]Vendas!I$23</f>
        <v>0</v>
      </c>
    </row>
    <row r="54" spans="1:9">
      <c r="A54" s="3" t="s">
        <v>12</v>
      </c>
      <c r="B54" s="1">
        <f>[11]Vendas!B$23</f>
        <v>0</v>
      </c>
      <c r="C54" s="1">
        <f>[11]Vendas!C$23</f>
        <v>0</v>
      </c>
      <c r="D54" s="1">
        <f>[11]Vendas!D$23</f>
        <v>0</v>
      </c>
      <c r="E54" s="1" t="e">
        <f>[11]Vendas!E$23</f>
        <v>#DIV/0!</v>
      </c>
      <c r="F54" s="1">
        <f>[11]Vendas!F$23</f>
        <v>0</v>
      </c>
      <c r="G54" s="1">
        <f>[11]Vendas!G$23</f>
        <v>0</v>
      </c>
      <c r="H54" s="1">
        <f>[11]Vendas!H$23</f>
        <v>0</v>
      </c>
      <c r="I54" s="1">
        <f>[11]Vendas!I$23</f>
        <v>0</v>
      </c>
    </row>
    <row r="55" spans="1:9">
      <c r="A55" s="3" t="s">
        <v>13</v>
      </c>
      <c r="B55" s="1">
        <f>[12]Vendas!B$23</f>
        <v>0</v>
      </c>
      <c r="C55" s="1">
        <f>[12]Vendas!C$23</f>
        <v>0</v>
      </c>
      <c r="D55" s="1">
        <f>[12]Vendas!D$23</f>
        <v>0</v>
      </c>
      <c r="E55" s="1" t="e">
        <f>[12]Vendas!E$23</f>
        <v>#DIV/0!</v>
      </c>
      <c r="F55" s="1">
        <f>[12]Vendas!F$23</f>
        <v>0</v>
      </c>
      <c r="G55" s="1">
        <f>[12]Vendas!G$23</f>
        <v>0</v>
      </c>
      <c r="H55" s="1">
        <f>[12]Vendas!H$23</f>
        <v>0</v>
      </c>
      <c r="I55" s="1">
        <f>[12]Vendas!I$23</f>
        <v>0</v>
      </c>
    </row>
    <row r="56" spans="1:9">
      <c r="A56" s="3" t="s">
        <v>14</v>
      </c>
      <c r="B56" s="1">
        <f>[13]Vendas!B$23</f>
        <v>0</v>
      </c>
      <c r="C56" s="1">
        <f>[13]Vendas!C$23</f>
        <v>0</v>
      </c>
      <c r="D56" s="1">
        <f>[13]Vendas!D$23</f>
        <v>0</v>
      </c>
      <c r="E56" s="1" t="e">
        <f>[13]Vendas!E$23</f>
        <v>#DIV/0!</v>
      </c>
      <c r="F56" s="1">
        <f>[13]Vendas!F$23</f>
        <v>0</v>
      </c>
      <c r="G56" s="1">
        <f>[13]Vendas!G$23</f>
        <v>0</v>
      </c>
      <c r="H56" s="1">
        <f>[13]Vendas!H$23</f>
        <v>0</v>
      </c>
      <c r="I56" s="1">
        <f>[13]Vendas!I$23</f>
        <v>0</v>
      </c>
    </row>
    <row r="57" spans="1:9">
      <c r="A57" s="4" t="s">
        <v>15</v>
      </c>
      <c r="B57" s="6">
        <f>SUM(B44:B56)</f>
        <v>143081.13</v>
      </c>
      <c r="C57" s="6">
        <f t="shared" ref="C57:I57" si="0">SUM(C44:C56)</f>
        <v>0</v>
      </c>
      <c r="D57" s="6">
        <f t="shared" si="0"/>
        <v>0</v>
      </c>
      <c r="E57" s="6">
        <f>SUMIF(E44:E56,"&gt;=0")</f>
        <v>423.31695266272192</v>
      </c>
      <c r="F57" s="6">
        <f t="shared" si="0"/>
        <v>338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A57"/>
  <sheetViews>
    <sheetView topLeftCell="H36" workbookViewId="0">
      <selection activeCell="T46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25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[1]Vendas!B$24</f>
        <v>0</v>
      </c>
      <c r="C44" s="1">
        <f>[1]Vendas!C$24</f>
        <v>0</v>
      </c>
      <c r="D44" s="1">
        <f>[1]Vendas!D$24</f>
        <v>0</v>
      </c>
      <c r="E44" s="1" t="e">
        <f>[1]Vendas!E$24</f>
        <v>#DIV/0!</v>
      </c>
      <c r="F44" s="1">
        <f>[1]Vendas!F$24</f>
        <v>0</v>
      </c>
      <c r="G44" s="1">
        <f>[1]Vendas!G$24</f>
        <v>0</v>
      </c>
      <c r="H44" s="1">
        <f>[1]Vendas!H$24</f>
        <v>0</v>
      </c>
      <c r="I44" s="1">
        <f>[1]Vendas!I$24</f>
        <v>0</v>
      </c>
      <c r="K44" s="17" t="s">
        <v>49</v>
      </c>
      <c r="L44" s="18">
        <f>[14]Janeiro!T$25</f>
        <v>0</v>
      </c>
      <c r="M44" s="18">
        <f>[14]Janeiro!U$25</f>
        <v>0</v>
      </c>
      <c r="N44" s="18">
        <f>[14]Janeiro!V$25</f>
        <v>0</v>
      </c>
      <c r="O44" s="18">
        <f>[14]Janeiro!W$25</f>
        <v>0</v>
      </c>
      <c r="P44" s="18">
        <f>[14]Janeiro!X$25</f>
        <v>0</v>
      </c>
      <c r="Q44" s="18">
        <f>[14]Janeiro!Y$25</f>
        <v>0</v>
      </c>
      <c r="R44" s="18">
        <f>[14]Janeiro!Z$25</f>
        <v>0</v>
      </c>
      <c r="S44" s="18">
        <f>[14]Janeiro!AA$25</f>
        <v>0</v>
      </c>
      <c r="T44" s="18">
        <f>[14]Janeiro!AB$25</f>
        <v>0</v>
      </c>
    </row>
    <row r="45" spans="1:20" ht="16.5" thickTop="1" thickBot="1">
      <c r="A45" s="3" t="s">
        <v>3</v>
      </c>
      <c r="B45" s="1">
        <f>[2]Vendas!B$24</f>
        <v>96940.14</v>
      </c>
      <c r="C45" s="1">
        <f>[2]Vendas!C$24</f>
        <v>3</v>
      </c>
      <c r="D45" s="1">
        <f>[2]Vendas!D$24</f>
        <v>6</v>
      </c>
      <c r="E45" s="1">
        <f>[2]Vendas!E$24</f>
        <v>259.89313672922253</v>
      </c>
      <c r="F45" s="1">
        <f>[2]Vendas!F$24</f>
        <v>373</v>
      </c>
      <c r="G45" s="1">
        <f>[2]Vendas!G$24</f>
        <v>1</v>
      </c>
      <c r="H45" s="1">
        <f>[2]Vendas!H$24</f>
        <v>0</v>
      </c>
      <c r="I45" s="1">
        <f>[2]Vendas!I$24</f>
        <v>0</v>
      </c>
      <c r="K45" s="17" t="s">
        <v>50</v>
      </c>
      <c r="L45" s="18">
        <f>[14]Julho!T$25</f>
        <v>0</v>
      </c>
      <c r="M45" s="18">
        <f>[14]Julho!U$25</f>
        <v>0</v>
      </c>
      <c r="N45" s="18">
        <f>[14]Julho!V$25</f>
        <v>0</v>
      </c>
      <c r="O45" s="18">
        <f>[14]Julho!W$25</f>
        <v>0</v>
      </c>
      <c r="P45" s="18">
        <f>[14]Julho!X$25</f>
        <v>0</v>
      </c>
      <c r="Q45" s="18">
        <f>[14]Julho!Y$25</f>
        <v>0</v>
      </c>
      <c r="R45" s="18">
        <f>[14]Julho!Z$25</f>
        <v>0</v>
      </c>
      <c r="S45" s="18">
        <f>[14]Julho!AA$25</f>
        <v>0</v>
      </c>
      <c r="T45" s="18">
        <f>[14]Julho!AB$25</f>
        <v>0</v>
      </c>
    </row>
    <row r="46" spans="1:20" ht="16.5" thickTop="1" thickBot="1">
      <c r="A46" s="3" t="s">
        <v>4</v>
      </c>
      <c r="B46" s="1">
        <f>[3]Vendas!B$24</f>
        <v>0</v>
      </c>
      <c r="C46" s="1">
        <f>[3]Vendas!C$24</f>
        <v>0</v>
      </c>
      <c r="D46" s="1">
        <f>[3]Vendas!D$24</f>
        <v>0</v>
      </c>
      <c r="E46" s="1" t="e">
        <f>[3]Vendas!E$24</f>
        <v>#DIV/0!</v>
      </c>
      <c r="F46" s="1">
        <f>[3]Vendas!F$24</f>
        <v>0</v>
      </c>
      <c r="G46" s="1">
        <f>[3]Vendas!G$24</f>
        <v>0</v>
      </c>
      <c r="H46" s="1">
        <f>[3]Vendas!H$24</f>
        <v>0</v>
      </c>
      <c r="I46" s="1">
        <f>[3]Vendas!I$24</f>
        <v>0</v>
      </c>
      <c r="K46" s="17" t="s">
        <v>51</v>
      </c>
      <c r="L46" s="18">
        <f>[14]Novembro!T$25</f>
        <v>0</v>
      </c>
      <c r="M46" s="18">
        <f>[14]Novembro!U$25</f>
        <v>0</v>
      </c>
      <c r="N46" s="18">
        <f>[14]Novembro!V$25</f>
        <v>0</v>
      </c>
      <c r="O46" s="18">
        <f>[14]Novembro!W$25</f>
        <v>0</v>
      </c>
      <c r="P46" s="18">
        <f>[14]Novembro!X$25</f>
        <v>0</v>
      </c>
      <c r="Q46" s="18">
        <f>[14]Novembro!Y$25</f>
        <v>0</v>
      </c>
      <c r="R46" s="18">
        <f>[14]Novembro!Z$25</f>
        <v>0</v>
      </c>
      <c r="S46" s="18">
        <f>[14]Novembro!AA$25</f>
        <v>0</v>
      </c>
      <c r="T46" s="18">
        <f>[14]Novembro!AB$25</f>
        <v>0</v>
      </c>
    </row>
    <row r="47" spans="1:20" ht="15.75" thickTop="1">
      <c r="A47" s="3" t="s">
        <v>5</v>
      </c>
      <c r="B47" s="1">
        <f>[4]Vendas!B$24</f>
        <v>0</v>
      </c>
      <c r="C47" s="1">
        <f>[4]Vendas!C$24</f>
        <v>0</v>
      </c>
      <c r="D47" s="1">
        <f>[4]Vendas!D$24</f>
        <v>0</v>
      </c>
      <c r="E47" s="1" t="e">
        <f>[4]Vendas!E$24</f>
        <v>#DIV/0!</v>
      </c>
      <c r="F47" s="1">
        <f>[4]Vendas!F$24</f>
        <v>0</v>
      </c>
      <c r="G47" s="1">
        <f>[4]Vendas!G$24</f>
        <v>0</v>
      </c>
      <c r="H47" s="1">
        <f>[4]Vendas!H$24</f>
        <v>0</v>
      </c>
      <c r="I47" s="1">
        <f>[4]Vendas!I$24</f>
        <v>0</v>
      </c>
    </row>
    <row r="48" spans="1:20">
      <c r="A48" s="3" t="s">
        <v>6</v>
      </c>
      <c r="B48" s="1">
        <f>[5]Vendas!B$24</f>
        <v>0</v>
      </c>
      <c r="C48" s="1">
        <f>[5]Vendas!C$24</f>
        <v>0</v>
      </c>
      <c r="D48" s="1">
        <f>[5]Vendas!D$24</f>
        <v>0</v>
      </c>
      <c r="E48" s="1" t="e">
        <f>[5]Vendas!E$24</f>
        <v>#DIV/0!</v>
      </c>
      <c r="F48" s="1">
        <f>[5]Vendas!F$24</f>
        <v>0</v>
      </c>
      <c r="G48" s="1">
        <f>[5]Vendas!G$24</f>
        <v>0</v>
      </c>
      <c r="H48" s="1">
        <f>[5]Vendas!H$24</f>
        <v>0</v>
      </c>
      <c r="I48" s="1">
        <f>[5]Vendas!I$24</f>
        <v>0</v>
      </c>
    </row>
    <row r="49" spans="1:9">
      <c r="A49" s="3" t="s">
        <v>7</v>
      </c>
      <c r="B49" s="1">
        <f>[6]Vendas!B$24</f>
        <v>0</v>
      </c>
      <c r="C49" s="1">
        <f>[6]Vendas!C$24</f>
        <v>0</v>
      </c>
      <c r="D49" s="1">
        <f>[6]Vendas!D$24</f>
        <v>0</v>
      </c>
      <c r="E49" s="1" t="e">
        <f>[6]Vendas!E$24</f>
        <v>#DIV/0!</v>
      </c>
      <c r="F49" s="1">
        <f>[6]Vendas!F$24</f>
        <v>0</v>
      </c>
      <c r="G49" s="1">
        <f>[6]Vendas!G$24</f>
        <v>0</v>
      </c>
      <c r="H49" s="1">
        <f>[6]Vendas!H$24</f>
        <v>0</v>
      </c>
      <c r="I49" s="1">
        <f>[6]Vendas!I$24</f>
        <v>0</v>
      </c>
    </row>
    <row r="50" spans="1:9">
      <c r="A50" s="3" t="s">
        <v>8</v>
      </c>
      <c r="B50" s="1">
        <f>[7]Vendas!B$24</f>
        <v>0</v>
      </c>
      <c r="C50" s="1">
        <f>[7]Vendas!C$24</f>
        <v>0</v>
      </c>
      <c r="D50" s="1">
        <f>[7]Vendas!D$24</f>
        <v>0</v>
      </c>
      <c r="E50" s="1" t="e">
        <f>[7]Vendas!E$24</f>
        <v>#DIV/0!</v>
      </c>
      <c r="F50" s="1">
        <f>[7]Vendas!F$24</f>
        <v>0</v>
      </c>
      <c r="G50" s="1">
        <f>[7]Vendas!G$24</f>
        <v>0</v>
      </c>
      <c r="H50" s="1">
        <f>[7]Vendas!H$24</f>
        <v>0</v>
      </c>
      <c r="I50" s="1">
        <f>[7]Vendas!I$24</f>
        <v>0</v>
      </c>
    </row>
    <row r="51" spans="1:9">
      <c r="A51" s="3" t="s">
        <v>9</v>
      </c>
      <c r="B51" s="1">
        <f>[8]Vendas!B$24</f>
        <v>0</v>
      </c>
      <c r="C51" s="1">
        <f>[8]Vendas!C$24</f>
        <v>0</v>
      </c>
      <c r="D51" s="1">
        <f>[8]Vendas!D$24</f>
        <v>0</v>
      </c>
      <c r="E51" s="1" t="e">
        <f>[8]Vendas!E$24</f>
        <v>#DIV/0!</v>
      </c>
      <c r="F51" s="1">
        <f>[8]Vendas!F$24</f>
        <v>0</v>
      </c>
      <c r="G51" s="1">
        <f>[8]Vendas!G$24</f>
        <v>0</v>
      </c>
      <c r="H51" s="1">
        <f>[8]Vendas!H$24</f>
        <v>0</v>
      </c>
      <c r="I51" s="1">
        <f>[8]Vendas!I$24</f>
        <v>0</v>
      </c>
    </row>
    <row r="52" spans="1:9">
      <c r="A52" s="3" t="s">
        <v>10</v>
      </c>
      <c r="B52" s="1">
        <f>[9]Vendas!B$24</f>
        <v>0</v>
      </c>
      <c r="C52" s="1">
        <f>[9]Vendas!C$24</f>
        <v>0</v>
      </c>
      <c r="D52" s="1">
        <f>[9]Vendas!D$24</f>
        <v>0</v>
      </c>
      <c r="E52" s="1" t="e">
        <f>[9]Vendas!E$24</f>
        <v>#DIV/0!</v>
      </c>
      <c r="F52" s="1">
        <f>[9]Vendas!F$24</f>
        <v>0</v>
      </c>
      <c r="G52" s="1">
        <f>[9]Vendas!G$24</f>
        <v>0</v>
      </c>
      <c r="H52" s="1">
        <f>[9]Vendas!H$24</f>
        <v>0</v>
      </c>
      <c r="I52" s="1">
        <f>[9]Vendas!I$24</f>
        <v>0</v>
      </c>
    </row>
    <row r="53" spans="1:9">
      <c r="A53" s="3" t="s">
        <v>11</v>
      </c>
      <c r="B53" s="1">
        <f>[10]Vendas!B$24</f>
        <v>0</v>
      </c>
      <c r="C53" s="1">
        <f>[10]Vendas!C$24</f>
        <v>0</v>
      </c>
      <c r="D53" s="1">
        <f>[10]Vendas!D$24</f>
        <v>0</v>
      </c>
      <c r="E53" s="1" t="e">
        <f>[10]Vendas!E$24</f>
        <v>#DIV/0!</v>
      </c>
      <c r="F53" s="1">
        <f>[10]Vendas!F$24</f>
        <v>0</v>
      </c>
      <c r="G53" s="1">
        <f>[10]Vendas!G$24</f>
        <v>0</v>
      </c>
      <c r="H53" s="1">
        <f>[10]Vendas!H$24</f>
        <v>0</v>
      </c>
      <c r="I53" s="1">
        <f>[10]Vendas!I$24</f>
        <v>0</v>
      </c>
    </row>
    <row r="54" spans="1:9">
      <c r="A54" s="3" t="s">
        <v>12</v>
      </c>
      <c r="B54" s="1">
        <f>[11]Vendas!B$24</f>
        <v>0</v>
      </c>
      <c r="C54" s="1">
        <f>[11]Vendas!C$24</f>
        <v>0</v>
      </c>
      <c r="D54" s="1">
        <f>[11]Vendas!D$24</f>
        <v>0</v>
      </c>
      <c r="E54" s="1" t="e">
        <f>[11]Vendas!E$24</f>
        <v>#DIV/0!</v>
      </c>
      <c r="F54" s="1">
        <f>[11]Vendas!F$24</f>
        <v>0</v>
      </c>
      <c r="G54" s="1">
        <f>[11]Vendas!G$24</f>
        <v>0</v>
      </c>
      <c r="H54" s="1">
        <f>[11]Vendas!H$24</f>
        <v>0</v>
      </c>
      <c r="I54" s="1">
        <f>[11]Vendas!I$24</f>
        <v>0</v>
      </c>
    </row>
    <row r="55" spans="1:9">
      <c r="A55" s="3" t="s">
        <v>13</v>
      </c>
      <c r="B55" s="1">
        <f>[12]Vendas!B$24</f>
        <v>0</v>
      </c>
      <c r="C55" s="1">
        <f>[12]Vendas!C$24</f>
        <v>0</v>
      </c>
      <c r="D55" s="1">
        <f>[12]Vendas!D$24</f>
        <v>0</v>
      </c>
      <c r="E55" s="1" t="e">
        <f>[12]Vendas!E$24</f>
        <v>#DIV/0!</v>
      </c>
      <c r="F55" s="1">
        <f>[12]Vendas!F$24</f>
        <v>0</v>
      </c>
      <c r="G55" s="1">
        <f>[12]Vendas!G$24</f>
        <v>0</v>
      </c>
      <c r="H55" s="1">
        <f>[12]Vendas!H$24</f>
        <v>0</v>
      </c>
      <c r="I55" s="1">
        <f>[12]Vendas!I$24</f>
        <v>0</v>
      </c>
    </row>
    <row r="56" spans="1:9">
      <c r="A56" s="3" t="s">
        <v>14</v>
      </c>
      <c r="B56" s="1">
        <f>[13]Vendas!B$24</f>
        <v>0</v>
      </c>
      <c r="C56" s="1">
        <f>[13]Vendas!C$24</f>
        <v>0</v>
      </c>
      <c r="D56" s="1">
        <f>[13]Vendas!D$24</f>
        <v>0</v>
      </c>
      <c r="E56" s="1" t="e">
        <f>[13]Vendas!E$24</f>
        <v>#DIV/0!</v>
      </c>
      <c r="F56" s="1">
        <f>[13]Vendas!F$24</f>
        <v>0</v>
      </c>
      <c r="G56" s="1">
        <f>[13]Vendas!G$24</f>
        <v>0</v>
      </c>
      <c r="H56" s="1">
        <f>[13]Vendas!H$24</f>
        <v>0</v>
      </c>
      <c r="I56" s="1">
        <f>[13]Vendas!I$24</f>
        <v>0</v>
      </c>
    </row>
    <row r="57" spans="1:9">
      <c r="A57" s="4" t="s">
        <v>15</v>
      </c>
      <c r="B57" s="6">
        <f>SUM(B44:B56)</f>
        <v>96940.14</v>
      </c>
      <c r="C57" s="6">
        <f t="shared" ref="C57:I57" si="0">SUM(C44:C56)</f>
        <v>3</v>
      </c>
      <c r="D57" s="6">
        <f t="shared" si="0"/>
        <v>6</v>
      </c>
      <c r="E57" s="6">
        <f>SUMIF(E44:E56,"&gt;=0")</f>
        <v>259.89313672922253</v>
      </c>
      <c r="F57" s="6">
        <f t="shared" si="0"/>
        <v>373</v>
      </c>
      <c r="G57" s="6">
        <f t="shared" si="0"/>
        <v>1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A57"/>
  <sheetViews>
    <sheetView topLeftCell="C40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26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[1]Vendas!B$25</f>
        <v>0</v>
      </c>
      <c r="C44" s="1">
        <f>[1]Vendas!C$25</f>
        <v>0</v>
      </c>
      <c r="D44" s="1">
        <f>[1]Vendas!D$25</f>
        <v>0</v>
      </c>
      <c r="E44" s="1" t="e">
        <f>[1]Vendas!E$25</f>
        <v>#DIV/0!</v>
      </c>
      <c r="F44" s="1">
        <f>[1]Vendas!F$25</f>
        <v>0</v>
      </c>
      <c r="G44" s="1">
        <f>[1]Vendas!G$25</f>
        <v>0</v>
      </c>
      <c r="H44" s="1">
        <f>[1]Vendas!H$25</f>
        <v>0</v>
      </c>
      <c r="I44" s="1">
        <f>[1]Vendas!I$25</f>
        <v>0</v>
      </c>
      <c r="K44" s="17" t="s">
        <v>49</v>
      </c>
      <c r="L44" s="18">
        <f>[14]Janeiro!T$28</f>
        <v>0</v>
      </c>
      <c r="M44" s="18">
        <f>[14]Janeiro!U$28</f>
        <v>0</v>
      </c>
      <c r="N44" s="18">
        <f>[14]Janeiro!V$28</f>
        <v>0</v>
      </c>
      <c r="O44" s="18">
        <f>[14]Janeiro!W$28</f>
        <v>0</v>
      </c>
      <c r="P44" s="18">
        <f>[14]Janeiro!X$28</f>
        <v>0</v>
      </c>
      <c r="Q44" s="18">
        <f>[14]Janeiro!Y$28</f>
        <v>0</v>
      </c>
      <c r="R44" s="18">
        <f>[14]Janeiro!Z$28</f>
        <v>0</v>
      </c>
      <c r="S44" s="18">
        <f>[14]Janeiro!AA$28</f>
        <v>0</v>
      </c>
      <c r="T44" s="18">
        <f>[14]Janeiro!AB$28</f>
        <v>0</v>
      </c>
    </row>
    <row r="45" spans="1:20" ht="16.5" thickTop="1" thickBot="1">
      <c r="A45" s="3" t="s">
        <v>3</v>
      </c>
      <c r="B45" s="1">
        <f>[2]Vendas!B$25</f>
        <v>100826.37</v>
      </c>
      <c r="C45" s="1">
        <f>[2]Vendas!C$25</f>
        <v>0</v>
      </c>
      <c r="D45" s="1">
        <f>[2]Vendas!D$25</f>
        <v>7</v>
      </c>
      <c r="E45" s="1">
        <f>[2]Vendas!E$25</f>
        <v>408.20392712550603</v>
      </c>
      <c r="F45" s="1">
        <f>[2]Vendas!F$25</f>
        <v>247</v>
      </c>
      <c r="G45" s="1">
        <f>[2]Vendas!G$25</f>
        <v>0</v>
      </c>
      <c r="H45" s="1">
        <f>[2]Vendas!H$25</f>
        <v>0</v>
      </c>
      <c r="I45" s="1">
        <f>[2]Vendas!I$25</f>
        <v>0</v>
      </c>
      <c r="K45" s="17" t="s">
        <v>50</v>
      </c>
      <c r="L45" s="18">
        <f>[14]Julho!T$28</f>
        <v>0</v>
      </c>
      <c r="M45" s="18">
        <f>[14]Julho!U$28</f>
        <v>0</v>
      </c>
      <c r="N45" s="18">
        <f>[14]Julho!V$28</f>
        <v>0</v>
      </c>
      <c r="O45" s="18">
        <f>[14]Julho!W$28</f>
        <v>0</v>
      </c>
      <c r="P45" s="18">
        <f>[14]Julho!X$28</f>
        <v>0</v>
      </c>
      <c r="Q45" s="18">
        <f>[14]Julho!Y$28</f>
        <v>0</v>
      </c>
      <c r="R45" s="18">
        <f>[14]Julho!Z$28</f>
        <v>0</v>
      </c>
      <c r="S45" s="18">
        <f>[14]Julho!AA$28</f>
        <v>0</v>
      </c>
      <c r="T45" s="18">
        <f>[14]Julho!AB$28</f>
        <v>0</v>
      </c>
    </row>
    <row r="46" spans="1:20" ht="16.5" thickTop="1" thickBot="1">
      <c r="A46" s="3" t="s">
        <v>4</v>
      </c>
      <c r="B46" s="1">
        <f>[3]Vendas!B$25</f>
        <v>0</v>
      </c>
      <c r="C46" s="1">
        <f>[3]Vendas!C$25</f>
        <v>0</v>
      </c>
      <c r="D46" s="1">
        <f>[3]Vendas!D$25</f>
        <v>0</v>
      </c>
      <c r="E46" s="1" t="e">
        <f>[3]Vendas!E$25</f>
        <v>#DIV/0!</v>
      </c>
      <c r="F46" s="1">
        <f>[3]Vendas!F$25</f>
        <v>0</v>
      </c>
      <c r="G46" s="1">
        <f>[3]Vendas!G$25</f>
        <v>0</v>
      </c>
      <c r="H46" s="1">
        <f>[3]Vendas!H$25</f>
        <v>0</v>
      </c>
      <c r="I46" s="1">
        <f>[3]Vendas!I$25</f>
        <v>0</v>
      </c>
      <c r="K46" s="17" t="s">
        <v>51</v>
      </c>
      <c r="L46" s="18">
        <f>[14]Novembro!T$28</f>
        <v>0</v>
      </c>
      <c r="M46" s="18">
        <f>[14]Novembro!U$28</f>
        <v>0</v>
      </c>
      <c r="N46" s="18">
        <f>[14]Novembro!V$28</f>
        <v>0</v>
      </c>
      <c r="O46" s="18">
        <f>[14]Novembro!W$28</f>
        <v>0</v>
      </c>
      <c r="P46" s="18">
        <f>[14]Novembro!X$28</f>
        <v>0</v>
      </c>
      <c r="Q46" s="18">
        <f>[14]Novembro!Y$28</f>
        <v>0</v>
      </c>
      <c r="R46" s="18">
        <f>[14]Novembro!Z$28</f>
        <v>0</v>
      </c>
      <c r="S46" s="18">
        <f>[14]Novembro!AA$28</f>
        <v>0</v>
      </c>
      <c r="T46" s="18">
        <f>[14]Novembro!AB$28</f>
        <v>0</v>
      </c>
    </row>
    <row r="47" spans="1:20" ht="15.75" thickTop="1">
      <c r="A47" s="3" t="s">
        <v>5</v>
      </c>
      <c r="B47" s="1">
        <f>[4]Vendas!B$25</f>
        <v>0</v>
      </c>
      <c r="C47" s="1">
        <f>[4]Vendas!C$25</f>
        <v>0</v>
      </c>
      <c r="D47" s="1">
        <f>[4]Vendas!D$25</f>
        <v>0</v>
      </c>
      <c r="E47" s="1" t="e">
        <f>[4]Vendas!E$25</f>
        <v>#DIV/0!</v>
      </c>
      <c r="F47" s="1">
        <f>[4]Vendas!F$25</f>
        <v>0</v>
      </c>
      <c r="G47" s="1">
        <f>[4]Vendas!G$25</f>
        <v>0</v>
      </c>
      <c r="H47" s="1">
        <f>[4]Vendas!H$25</f>
        <v>0</v>
      </c>
      <c r="I47" s="1">
        <f>[4]Vendas!I$25</f>
        <v>0</v>
      </c>
    </row>
    <row r="48" spans="1:20">
      <c r="A48" s="3" t="s">
        <v>6</v>
      </c>
      <c r="B48" s="1">
        <f>[5]Vendas!B$25</f>
        <v>0</v>
      </c>
      <c r="C48" s="1">
        <f>[5]Vendas!C$25</f>
        <v>0</v>
      </c>
      <c r="D48" s="1">
        <f>[5]Vendas!D$25</f>
        <v>0</v>
      </c>
      <c r="E48" s="1" t="e">
        <f>[5]Vendas!E$25</f>
        <v>#DIV/0!</v>
      </c>
      <c r="F48" s="1">
        <f>[5]Vendas!F$25</f>
        <v>0</v>
      </c>
      <c r="G48" s="1">
        <f>[5]Vendas!G$25</f>
        <v>0</v>
      </c>
      <c r="H48" s="1">
        <f>[5]Vendas!H$25</f>
        <v>0</v>
      </c>
      <c r="I48" s="1">
        <f>[5]Vendas!I$25</f>
        <v>0</v>
      </c>
    </row>
    <row r="49" spans="1:9">
      <c r="A49" s="3" t="s">
        <v>7</v>
      </c>
      <c r="B49" s="1">
        <f>[6]Vendas!B$25</f>
        <v>0</v>
      </c>
      <c r="C49" s="1">
        <f>[6]Vendas!C$25</f>
        <v>0</v>
      </c>
      <c r="D49" s="1">
        <f>[6]Vendas!D$25</f>
        <v>0</v>
      </c>
      <c r="E49" s="1" t="e">
        <f>[6]Vendas!E$25</f>
        <v>#DIV/0!</v>
      </c>
      <c r="F49" s="1">
        <f>[6]Vendas!F$25</f>
        <v>0</v>
      </c>
      <c r="G49" s="1">
        <f>[6]Vendas!G$25</f>
        <v>0</v>
      </c>
      <c r="H49" s="1">
        <f>[6]Vendas!H$25</f>
        <v>0</v>
      </c>
      <c r="I49" s="1">
        <f>[6]Vendas!I$25</f>
        <v>0</v>
      </c>
    </row>
    <row r="50" spans="1:9">
      <c r="A50" s="3" t="s">
        <v>8</v>
      </c>
      <c r="B50" s="1">
        <f>[7]Vendas!B$25</f>
        <v>0</v>
      </c>
      <c r="C50" s="1">
        <f>[7]Vendas!C$25</f>
        <v>0</v>
      </c>
      <c r="D50" s="1">
        <f>[7]Vendas!D$25</f>
        <v>0</v>
      </c>
      <c r="E50" s="1" t="e">
        <f>[7]Vendas!E$25</f>
        <v>#DIV/0!</v>
      </c>
      <c r="F50" s="1">
        <f>[7]Vendas!F$25</f>
        <v>0</v>
      </c>
      <c r="G50" s="1">
        <f>[7]Vendas!G$25</f>
        <v>0</v>
      </c>
      <c r="H50" s="1">
        <f>[7]Vendas!H$25</f>
        <v>0</v>
      </c>
      <c r="I50" s="1">
        <f>[7]Vendas!I$25</f>
        <v>0</v>
      </c>
    </row>
    <row r="51" spans="1:9">
      <c r="A51" s="3" t="s">
        <v>9</v>
      </c>
      <c r="B51" s="1">
        <f>[8]Vendas!B$25</f>
        <v>0</v>
      </c>
      <c r="C51" s="1">
        <f>[8]Vendas!C$25</f>
        <v>0</v>
      </c>
      <c r="D51" s="1">
        <f>[8]Vendas!D$25</f>
        <v>0</v>
      </c>
      <c r="E51" s="1" t="e">
        <f>[8]Vendas!E$25</f>
        <v>#DIV/0!</v>
      </c>
      <c r="F51" s="1">
        <f>[8]Vendas!F$25</f>
        <v>0</v>
      </c>
      <c r="G51" s="1">
        <f>[8]Vendas!G$25</f>
        <v>0</v>
      </c>
      <c r="H51" s="1">
        <f>[8]Vendas!H$25</f>
        <v>0</v>
      </c>
      <c r="I51" s="1">
        <f>[8]Vendas!I$25</f>
        <v>0</v>
      </c>
    </row>
    <row r="52" spans="1:9">
      <c r="A52" s="3" t="s">
        <v>10</v>
      </c>
      <c r="B52" s="1">
        <f>[9]Vendas!B$25</f>
        <v>0</v>
      </c>
      <c r="C52" s="1">
        <f>[9]Vendas!C$25</f>
        <v>0</v>
      </c>
      <c r="D52" s="1">
        <f>[9]Vendas!D$25</f>
        <v>0</v>
      </c>
      <c r="E52" s="1" t="e">
        <f>[9]Vendas!E$25</f>
        <v>#DIV/0!</v>
      </c>
      <c r="F52" s="1">
        <f>[9]Vendas!F$25</f>
        <v>0</v>
      </c>
      <c r="G52" s="1">
        <f>[9]Vendas!G$25</f>
        <v>0</v>
      </c>
      <c r="H52" s="1">
        <f>[9]Vendas!H$25</f>
        <v>0</v>
      </c>
      <c r="I52" s="1">
        <f>[9]Vendas!I$25</f>
        <v>0</v>
      </c>
    </row>
    <row r="53" spans="1:9">
      <c r="A53" s="3" t="s">
        <v>11</v>
      </c>
      <c r="B53" s="1">
        <f>[10]Vendas!B$25</f>
        <v>0</v>
      </c>
      <c r="C53" s="1">
        <f>[10]Vendas!C$25</f>
        <v>0</v>
      </c>
      <c r="D53" s="1">
        <f>[10]Vendas!D$25</f>
        <v>0</v>
      </c>
      <c r="E53" s="1" t="e">
        <f>[10]Vendas!E$25</f>
        <v>#DIV/0!</v>
      </c>
      <c r="F53" s="1">
        <f>[10]Vendas!F$25</f>
        <v>0</v>
      </c>
      <c r="G53" s="1">
        <f>[10]Vendas!G$25</f>
        <v>0</v>
      </c>
      <c r="H53" s="1">
        <f>[10]Vendas!H$25</f>
        <v>0</v>
      </c>
      <c r="I53" s="1">
        <f>[10]Vendas!I$25</f>
        <v>0</v>
      </c>
    </row>
    <row r="54" spans="1:9">
      <c r="A54" s="3" t="s">
        <v>12</v>
      </c>
      <c r="B54" s="1">
        <f>[11]Vendas!B$25</f>
        <v>0</v>
      </c>
      <c r="C54" s="1">
        <f>[11]Vendas!C$25</f>
        <v>0</v>
      </c>
      <c r="D54" s="1">
        <f>[11]Vendas!D$25</f>
        <v>0</v>
      </c>
      <c r="E54" s="1" t="e">
        <f>[11]Vendas!E$25</f>
        <v>#DIV/0!</v>
      </c>
      <c r="F54" s="1">
        <f>[11]Vendas!F$25</f>
        <v>0</v>
      </c>
      <c r="G54" s="1">
        <f>[11]Vendas!G$25</f>
        <v>0</v>
      </c>
      <c r="H54" s="1">
        <f>[11]Vendas!H$25</f>
        <v>0</v>
      </c>
      <c r="I54" s="1">
        <f>[11]Vendas!I$25</f>
        <v>0</v>
      </c>
    </row>
    <row r="55" spans="1:9">
      <c r="A55" s="3" t="s">
        <v>13</v>
      </c>
      <c r="B55" s="1">
        <f>[12]Vendas!B$25</f>
        <v>0</v>
      </c>
      <c r="C55" s="1">
        <f>[12]Vendas!C$25</f>
        <v>0</v>
      </c>
      <c r="D55" s="1">
        <f>[12]Vendas!D$25</f>
        <v>0</v>
      </c>
      <c r="E55" s="1" t="e">
        <f>[12]Vendas!E$25</f>
        <v>#DIV/0!</v>
      </c>
      <c r="F55" s="1">
        <f>[12]Vendas!F$25</f>
        <v>0</v>
      </c>
      <c r="G55" s="1">
        <f>[12]Vendas!G$25</f>
        <v>0</v>
      </c>
      <c r="H55" s="1">
        <f>[12]Vendas!H$25</f>
        <v>0</v>
      </c>
      <c r="I55" s="1">
        <f>[12]Vendas!I$25</f>
        <v>0</v>
      </c>
    </row>
    <row r="56" spans="1:9">
      <c r="A56" s="3" t="s">
        <v>14</v>
      </c>
      <c r="B56" s="1">
        <f>[13]Vendas!B$25</f>
        <v>0</v>
      </c>
      <c r="C56" s="1">
        <f>[13]Vendas!C$25</f>
        <v>0</v>
      </c>
      <c r="D56" s="1">
        <f>[13]Vendas!D$25</f>
        <v>0</v>
      </c>
      <c r="E56" s="1" t="e">
        <f>[13]Vendas!E$25</f>
        <v>#DIV/0!</v>
      </c>
      <c r="F56" s="1">
        <f>[13]Vendas!F$25</f>
        <v>0</v>
      </c>
      <c r="G56" s="1">
        <f>[13]Vendas!G$25</f>
        <v>0</v>
      </c>
      <c r="H56" s="1">
        <f>[13]Vendas!H$25</f>
        <v>0</v>
      </c>
      <c r="I56" s="1">
        <f>[13]Vendas!I$25</f>
        <v>0</v>
      </c>
    </row>
    <row r="57" spans="1:9">
      <c r="A57" s="4" t="s">
        <v>15</v>
      </c>
      <c r="B57" s="6">
        <f>SUM(B44:B56)</f>
        <v>100826.37</v>
      </c>
      <c r="C57" s="6">
        <f t="shared" ref="C57:I57" si="0">SUM(C44:C56)</f>
        <v>0</v>
      </c>
      <c r="D57" s="6">
        <f t="shared" si="0"/>
        <v>7</v>
      </c>
      <c r="E57" s="6">
        <f>SUMIF(E44:E56,"&gt;=0")</f>
        <v>408.20392712550603</v>
      </c>
      <c r="F57" s="6">
        <f t="shared" si="0"/>
        <v>247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A57"/>
  <sheetViews>
    <sheetView workbookViewId="0"/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27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[1]Vendas!B$26</f>
        <v>0</v>
      </c>
      <c r="C44" s="1">
        <f>[1]Vendas!C$26</f>
        <v>0</v>
      </c>
      <c r="D44" s="1">
        <f>[1]Vendas!D$26</f>
        <v>0</v>
      </c>
      <c r="E44" s="1" t="e">
        <f>[1]Vendas!E$26</f>
        <v>#DIV/0!</v>
      </c>
      <c r="F44" s="1">
        <f>[1]Vendas!F$26</f>
        <v>0</v>
      </c>
      <c r="G44" s="1">
        <f>[1]Vendas!G$26</f>
        <v>0</v>
      </c>
      <c r="H44" s="1">
        <f>[1]Vendas!H$26</f>
        <v>0</v>
      </c>
      <c r="I44" s="1">
        <f>[1]Vendas!I$26</f>
        <v>0</v>
      </c>
      <c r="K44" s="17" t="s">
        <v>49</v>
      </c>
      <c r="L44" s="18">
        <f>[14]Janeiro!T$30</f>
        <v>0</v>
      </c>
      <c r="M44" s="18">
        <f>[14]Janeiro!U$30</f>
        <v>0</v>
      </c>
      <c r="N44" s="18">
        <f>[14]Janeiro!V$30</f>
        <v>0</v>
      </c>
      <c r="O44" s="18">
        <f>[14]Janeiro!W$30</f>
        <v>0</v>
      </c>
      <c r="P44" s="18">
        <f>[14]Janeiro!X$30</f>
        <v>0</v>
      </c>
      <c r="Q44" s="18">
        <f>[14]Janeiro!Y$30</f>
        <v>0</v>
      </c>
      <c r="R44" s="18">
        <f>[14]Janeiro!Z$30</f>
        <v>0</v>
      </c>
      <c r="S44" s="18">
        <f>[14]Janeiro!AA$30</f>
        <v>0</v>
      </c>
      <c r="T44" s="18">
        <f>[14]Janeiro!AB$30</f>
        <v>0</v>
      </c>
    </row>
    <row r="45" spans="1:20" ht="16.5" thickTop="1" thickBot="1">
      <c r="A45" s="3" t="s">
        <v>3</v>
      </c>
      <c r="B45" s="1">
        <f>[2]Vendas!B$26</f>
        <v>83996.7</v>
      </c>
      <c r="C45" s="1">
        <f>[2]Vendas!C$26</f>
        <v>2</v>
      </c>
      <c r="D45" s="1">
        <f>[2]Vendas!D$26</f>
        <v>5</v>
      </c>
      <c r="E45" s="1">
        <f>[2]Vendas!E$26</f>
        <v>512.84182871465055</v>
      </c>
      <c r="F45" s="1">
        <f>[2]Vendas!F$26</f>
        <v>315</v>
      </c>
      <c r="G45" s="1">
        <f>[2]Vendas!G$26</f>
        <v>0</v>
      </c>
      <c r="H45" s="1">
        <f>[2]Vendas!H$26</f>
        <v>1</v>
      </c>
      <c r="I45" s="1">
        <f>[2]Vendas!I$26</f>
        <v>0</v>
      </c>
      <c r="K45" s="17" t="s">
        <v>50</v>
      </c>
      <c r="L45" s="18">
        <f>[14]Julho!T$30</f>
        <v>0</v>
      </c>
      <c r="M45" s="18">
        <f>[14]Julho!U$30</f>
        <v>0</v>
      </c>
      <c r="N45" s="18">
        <f>[14]Julho!V$30</f>
        <v>0</v>
      </c>
      <c r="O45" s="18">
        <f>[14]Julho!W$30</f>
        <v>0</v>
      </c>
      <c r="P45" s="18">
        <f>[14]Julho!X$30</f>
        <v>0</v>
      </c>
      <c r="Q45" s="18">
        <f>[14]Julho!Y$30</f>
        <v>0</v>
      </c>
      <c r="R45" s="18">
        <f>[14]Julho!Z$30</f>
        <v>0</v>
      </c>
      <c r="S45" s="18">
        <f>[14]Julho!AA$30</f>
        <v>0</v>
      </c>
      <c r="T45" s="18">
        <f>[14]Julho!AB$30</f>
        <v>0</v>
      </c>
    </row>
    <row r="46" spans="1:20" ht="16.5" thickTop="1" thickBot="1">
      <c r="A46" s="3" t="s">
        <v>4</v>
      </c>
      <c r="B46" s="1">
        <f>[3]Vendas!B$26</f>
        <v>0</v>
      </c>
      <c r="C46" s="1">
        <f>[3]Vendas!C$26</f>
        <v>0</v>
      </c>
      <c r="D46" s="1">
        <f>[3]Vendas!D$26</f>
        <v>0</v>
      </c>
      <c r="E46" s="1" t="e">
        <f>[3]Vendas!E$26</f>
        <v>#DIV/0!</v>
      </c>
      <c r="F46" s="1">
        <f>[3]Vendas!F$26</f>
        <v>0</v>
      </c>
      <c r="G46" s="1">
        <f>[3]Vendas!G$26</f>
        <v>0</v>
      </c>
      <c r="H46" s="1">
        <f>[3]Vendas!H$26</f>
        <v>0</v>
      </c>
      <c r="I46" s="1">
        <f>[3]Vendas!I$26</f>
        <v>0</v>
      </c>
      <c r="K46" s="17" t="s">
        <v>51</v>
      </c>
      <c r="L46" s="18">
        <f>[14]Novembro!T$30</f>
        <v>0</v>
      </c>
      <c r="M46" s="18">
        <f>[14]Novembro!U$30</f>
        <v>0</v>
      </c>
      <c r="N46" s="18">
        <f>[14]Novembro!V$30</f>
        <v>0</v>
      </c>
      <c r="O46" s="18">
        <f>[14]Novembro!W$30</f>
        <v>0</v>
      </c>
      <c r="P46" s="18">
        <f>[14]Novembro!X$30</f>
        <v>0</v>
      </c>
      <c r="Q46" s="18">
        <f>[14]Novembro!Y$30</f>
        <v>0</v>
      </c>
      <c r="R46" s="18">
        <f>[14]Novembro!Z$30</f>
        <v>0</v>
      </c>
      <c r="S46" s="18">
        <f>[14]Novembro!AA$30</f>
        <v>0</v>
      </c>
      <c r="T46" s="18">
        <f>[14]Novembro!AB$30</f>
        <v>0</v>
      </c>
    </row>
    <row r="47" spans="1:20" ht="15.75" thickTop="1">
      <c r="A47" s="3" t="s">
        <v>5</v>
      </c>
      <c r="B47" s="1">
        <f>[4]Vendas!B$26</f>
        <v>0</v>
      </c>
      <c r="C47" s="1">
        <f>[4]Vendas!C$26</f>
        <v>0</v>
      </c>
      <c r="D47" s="1">
        <f>[4]Vendas!D$26</f>
        <v>0</v>
      </c>
      <c r="E47" s="1" t="e">
        <f>[4]Vendas!E$26</f>
        <v>#DIV/0!</v>
      </c>
      <c r="F47" s="1">
        <f>[4]Vendas!F$26</f>
        <v>0</v>
      </c>
      <c r="G47" s="1">
        <f>[4]Vendas!G$26</f>
        <v>0</v>
      </c>
      <c r="H47" s="1">
        <f>[4]Vendas!H$26</f>
        <v>0</v>
      </c>
      <c r="I47" s="1">
        <f>[4]Vendas!I$26</f>
        <v>0</v>
      </c>
    </row>
    <row r="48" spans="1:20">
      <c r="A48" s="3" t="s">
        <v>6</v>
      </c>
      <c r="B48" s="1">
        <f>[5]Vendas!B$26</f>
        <v>0</v>
      </c>
      <c r="C48" s="1">
        <f>[5]Vendas!C$26</f>
        <v>0</v>
      </c>
      <c r="D48" s="1">
        <f>[5]Vendas!D$26</f>
        <v>0</v>
      </c>
      <c r="E48" s="1" t="e">
        <f>[5]Vendas!E$26</f>
        <v>#DIV/0!</v>
      </c>
      <c r="F48" s="1">
        <f>[5]Vendas!F$26</f>
        <v>0</v>
      </c>
      <c r="G48" s="1">
        <f>[5]Vendas!G$26</f>
        <v>0</v>
      </c>
      <c r="H48" s="1">
        <f>[5]Vendas!H$26</f>
        <v>0</v>
      </c>
      <c r="I48" s="1">
        <f>[5]Vendas!I$26</f>
        <v>0</v>
      </c>
    </row>
    <row r="49" spans="1:9">
      <c r="A49" s="3" t="s">
        <v>7</v>
      </c>
      <c r="B49" s="1">
        <f>[6]Vendas!B$26</f>
        <v>0</v>
      </c>
      <c r="C49" s="1">
        <f>[6]Vendas!C$26</f>
        <v>0</v>
      </c>
      <c r="D49" s="1">
        <f>[6]Vendas!D$26</f>
        <v>0</v>
      </c>
      <c r="E49" s="1" t="e">
        <f>[6]Vendas!E$26</f>
        <v>#DIV/0!</v>
      </c>
      <c r="F49" s="1">
        <f>[6]Vendas!F$26</f>
        <v>0</v>
      </c>
      <c r="G49" s="1">
        <f>[6]Vendas!G$26</f>
        <v>0</v>
      </c>
      <c r="H49" s="1">
        <f>[6]Vendas!H$26</f>
        <v>0</v>
      </c>
      <c r="I49" s="1">
        <f>[6]Vendas!I$26</f>
        <v>0</v>
      </c>
    </row>
    <row r="50" spans="1:9">
      <c r="A50" s="3" t="s">
        <v>8</v>
      </c>
      <c r="B50" s="1">
        <f>[7]Vendas!B$26</f>
        <v>0</v>
      </c>
      <c r="C50" s="1">
        <f>[7]Vendas!C$26</f>
        <v>0</v>
      </c>
      <c r="D50" s="1">
        <f>[7]Vendas!D$26</f>
        <v>0</v>
      </c>
      <c r="E50" s="1" t="e">
        <f>[7]Vendas!E$26</f>
        <v>#DIV/0!</v>
      </c>
      <c r="F50" s="1">
        <f>[7]Vendas!F$26</f>
        <v>0</v>
      </c>
      <c r="G50" s="1">
        <f>[7]Vendas!G$26</f>
        <v>0</v>
      </c>
      <c r="H50" s="1">
        <f>[7]Vendas!H$26</f>
        <v>0</v>
      </c>
      <c r="I50" s="1">
        <f>[7]Vendas!I$26</f>
        <v>0</v>
      </c>
    </row>
    <row r="51" spans="1:9">
      <c r="A51" s="3" t="s">
        <v>9</v>
      </c>
      <c r="B51" s="1">
        <f>[8]Vendas!B$26</f>
        <v>0</v>
      </c>
      <c r="C51" s="1">
        <f>[8]Vendas!C$26</f>
        <v>0</v>
      </c>
      <c r="D51" s="1">
        <f>[8]Vendas!D$26</f>
        <v>0</v>
      </c>
      <c r="E51" s="1" t="e">
        <f>[8]Vendas!E$26</f>
        <v>#DIV/0!</v>
      </c>
      <c r="F51" s="1">
        <f>[8]Vendas!F$26</f>
        <v>0</v>
      </c>
      <c r="G51" s="1">
        <f>[8]Vendas!G$26</f>
        <v>0</v>
      </c>
      <c r="H51" s="1">
        <f>[8]Vendas!H$26</f>
        <v>0</v>
      </c>
      <c r="I51" s="1">
        <f>[8]Vendas!I$26</f>
        <v>0</v>
      </c>
    </row>
    <row r="52" spans="1:9">
      <c r="A52" s="3" t="s">
        <v>10</v>
      </c>
      <c r="B52" s="1">
        <f>[9]Vendas!B$26</f>
        <v>0</v>
      </c>
      <c r="C52" s="1">
        <f>[9]Vendas!C$26</f>
        <v>0</v>
      </c>
      <c r="D52" s="1">
        <f>[9]Vendas!D$26</f>
        <v>0</v>
      </c>
      <c r="E52" s="1" t="e">
        <f>[9]Vendas!E$26</f>
        <v>#DIV/0!</v>
      </c>
      <c r="F52" s="1">
        <f>[9]Vendas!F$26</f>
        <v>0</v>
      </c>
      <c r="G52" s="1">
        <f>[9]Vendas!G$26</f>
        <v>0</v>
      </c>
      <c r="H52" s="1">
        <f>[9]Vendas!H$26</f>
        <v>0</v>
      </c>
      <c r="I52" s="1">
        <f>[9]Vendas!I$26</f>
        <v>0</v>
      </c>
    </row>
    <row r="53" spans="1:9">
      <c r="A53" s="3" t="s">
        <v>11</v>
      </c>
      <c r="B53" s="1">
        <f>[10]Vendas!B$26</f>
        <v>0</v>
      </c>
      <c r="C53" s="1">
        <f>[10]Vendas!C$26</f>
        <v>0</v>
      </c>
      <c r="D53" s="1">
        <f>[10]Vendas!D$26</f>
        <v>0</v>
      </c>
      <c r="E53" s="1" t="e">
        <f>[10]Vendas!E$26</f>
        <v>#DIV/0!</v>
      </c>
      <c r="F53" s="1">
        <f>[10]Vendas!F$26</f>
        <v>0</v>
      </c>
      <c r="G53" s="1">
        <f>[10]Vendas!G$26</f>
        <v>0</v>
      </c>
      <c r="H53" s="1">
        <f>[10]Vendas!H$26</f>
        <v>0</v>
      </c>
      <c r="I53" s="1">
        <f>[10]Vendas!I$26</f>
        <v>0</v>
      </c>
    </row>
    <row r="54" spans="1:9">
      <c r="A54" s="3" t="s">
        <v>12</v>
      </c>
      <c r="B54" s="1">
        <f>[11]Vendas!B$26</f>
        <v>0</v>
      </c>
      <c r="C54" s="1">
        <f>[11]Vendas!C$26</f>
        <v>0</v>
      </c>
      <c r="D54" s="1">
        <f>[11]Vendas!D$26</f>
        <v>0</v>
      </c>
      <c r="E54" s="1" t="e">
        <f>[11]Vendas!E$26</f>
        <v>#DIV/0!</v>
      </c>
      <c r="F54" s="1">
        <f>[11]Vendas!F$26</f>
        <v>0</v>
      </c>
      <c r="G54" s="1">
        <f>[11]Vendas!G$26</f>
        <v>0</v>
      </c>
      <c r="H54" s="1">
        <f>[11]Vendas!H$26</f>
        <v>0</v>
      </c>
      <c r="I54" s="1">
        <f>[11]Vendas!I$26</f>
        <v>0</v>
      </c>
    </row>
    <row r="55" spans="1:9">
      <c r="A55" s="3" t="s">
        <v>13</v>
      </c>
      <c r="B55" s="1">
        <f>[12]Vendas!B$26</f>
        <v>0</v>
      </c>
      <c r="C55" s="1">
        <f>[12]Vendas!C$26</f>
        <v>0</v>
      </c>
      <c r="D55" s="1">
        <f>[12]Vendas!D$26</f>
        <v>0</v>
      </c>
      <c r="E55" s="1" t="e">
        <f>[12]Vendas!E$26</f>
        <v>#DIV/0!</v>
      </c>
      <c r="F55" s="1">
        <f>[12]Vendas!F$26</f>
        <v>0</v>
      </c>
      <c r="G55" s="1">
        <f>[12]Vendas!G$26</f>
        <v>0</v>
      </c>
      <c r="H55" s="1">
        <f>[12]Vendas!H$26</f>
        <v>0</v>
      </c>
      <c r="I55" s="1">
        <f>[12]Vendas!I$26</f>
        <v>0</v>
      </c>
    </row>
    <row r="56" spans="1:9">
      <c r="A56" s="3" t="s">
        <v>14</v>
      </c>
      <c r="B56" s="1">
        <f>[13]Vendas!B$26</f>
        <v>0</v>
      </c>
      <c r="C56" s="1">
        <f>[13]Vendas!C$26</f>
        <v>0</v>
      </c>
      <c r="D56" s="1">
        <f>[13]Vendas!D$26</f>
        <v>0</v>
      </c>
      <c r="E56" s="1" t="e">
        <f>[13]Vendas!E$26</f>
        <v>#DIV/0!</v>
      </c>
      <c r="F56" s="1">
        <f>[13]Vendas!F$26</f>
        <v>0</v>
      </c>
      <c r="G56" s="1">
        <f>[13]Vendas!G$26</f>
        <v>0</v>
      </c>
      <c r="H56" s="1">
        <f>[13]Vendas!H$26</f>
        <v>0</v>
      </c>
      <c r="I56" s="1">
        <f>[13]Vendas!I$26</f>
        <v>0</v>
      </c>
    </row>
    <row r="57" spans="1:9">
      <c r="A57" s="4" t="s">
        <v>15</v>
      </c>
      <c r="B57" s="6">
        <f>SUM(B44:B56)</f>
        <v>83996.7</v>
      </c>
      <c r="C57" s="6">
        <f t="shared" ref="C57:I57" si="0">SUM(C44:C56)</f>
        <v>2</v>
      </c>
      <c r="D57" s="6">
        <f t="shared" si="0"/>
        <v>5</v>
      </c>
      <c r="E57" s="6">
        <f>SUMIF(E44:E56,"&gt;=0")</f>
        <v>512.84182871465055</v>
      </c>
      <c r="F57" s="6">
        <f t="shared" si="0"/>
        <v>315</v>
      </c>
      <c r="G57" s="6">
        <f t="shared" si="0"/>
        <v>0</v>
      </c>
      <c r="H57" s="6">
        <f t="shared" si="0"/>
        <v>1</v>
      </c>
      <c r="I57" s="6">
        <f t="shared" si="0"/>
        <v>0</v>
      </c>
    </row>
  </sheetData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:BA57"/>
  <sheetViews>
    <sheetView topLeftCell="K40" workbookViewId="0">
      <selection activeCell="T46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28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[1]Vendas!B$27</f>
        <v>0</v>
      </c>
      <c r="C44" s="1">
        <f>[1]Vendas!C$27</f>
        <v>0</v>
      </c>
      <c r="D44" s="1">
        <f>[1]Vendas!D$27</f>
        <v>0</v>
      </c>
      <c r="E44" s="1" t="e">
        <f>[1]Vendas!E$27</f>
        <v>#DIV/0!</v>
      </c>
      <c r="F44" s="1">
        <f>[1]Vendas!F$27</f>
        <v>0</v>
      </c>
      <c r="G44" s="1">
        <f>[1]Vendas!G$27</f>
        <v>0</v>
      </c>
      <c r="H44" s="1">
        <f>[1]Vendas!H$27</f>
        <v>0</v>
      </c>
      <c r="I44" s="1">
        <f>[1]Vendas!I$27</f>
        <v>0</v>
      </c>
      <c r="K44" s="17" t="s">
        <v>49</v>
      </c>
      <c r="L44" s="18">
        <f>[14]Janeiro!T$33</f>
        <v>0</v>
      </c>
      <c r="M44" s="18">
        <f>[14]Janeiro!U$33</f>
        <v>0</v>
      </c>
      <c r="N44" s="18">
        <f>[14]Janeiro!V$33</f>
        <v>0</v>
      </c>
      <c r="O44" s="18">
        <f>[14]Janeiro!W$33</f>
        <v>0</v>
      </c>
      <c r="P44" s="18">
        <f>[14]Janeiro!X$33</f>
        <v>0</v>
      </c>
      <c r="Q44" s="18">
        <f>[14]Janeiro!Y$33</f>
        <v>0</v>
      </c>
      <c r="R44" s="18">
        <f>[14]Janeiro!Z$33</f>
        <v>0</v>
      </c>
      <c r="S44" s="18">
        <f>[14]Janeiro!AA$33</f>
        <v>0</v>
      </c>
      <c r="T44" s="18">
        <f>[14]Janeiro!AB$33</f>
        <v>0</v>
      </c>
    </row>
    <row r="45" spans="1:20" ht="16.5" thickTop="1" thickBot="1">
      <c r="A45" s="3" t="s">
        <v>3</v>
      </c>
      <c r="B45" s="1">
        <f>[2]Vendas!B$27</f>
        <v>129529.36</v>
      </c>
      <c r="C45" s="1">
        <f>[2]Vendas!C$27</f>
        <v>2</v>
      </c>
      <c r="D45" s="1">
        <f>[2]Vendas!D$27</f>
        <v>0</v>
      </c>
      <c r="E45" s="1">
        <f>[2]Vendas!E$27</f>
        <v>564.40387006079027</v>
      </c>
      <c r="F45" s="1">
        <f>[2]Vendas!F$27</f>
        <v>459</v>
      </c>
      <c r="G45" s="1">
        <f>[2]Vendas!G$27</f>
        <v>0</v>
      </c>
      <c r="H45" s="1">
        <f>[2]Vendas!H$27</f>
        <v>0</v>
      </c>
      <c r="I45" s="1">
        <f>[2]Vendas!I$27</f>
        <v>0</v>
      </c>
      <c r="K45" s="17" t="s">
        <v>50</v>
      </c>
      <c r="L45" s="18">
        <f>[14]Julho!T$33</f>
        <v>0</v>
      </c>
      <c r="M45" s="18">
        <f>[14]Julho!U$33</f>
        <v>0</v>
      </c>
      <c r="N45" s="18">
        <f>[14]Julho!V$33</f>
        <v>0</v>
      </c>
      <c r="O45" s="18">
        <f>[14]Julho!W$33</f>
        <v>0</v>
      </c>
      <c r="P45" s="18">
        <f>[14]Julho!X$33</f>
        <v>0</v>
      </c>
      <c r="Q45" s="18">
        <f>[14]Julho!Y$33</f>
        <v>0</v>
      </c>
      <c r="R45" s="18">
        <f>[14]Julho!Z$33</f>
        <v>0</v>
      </c>
      <c r="S45" s="18">
        <f>[14]Julho!AA$33</f>
        <v>0</v>
      </c>
      <c r="T45" s="18">
        <f>[14]Julho!AB$33</f>
        <v>0</v>
      </c>
    </row>
    <row r="46" spans="1:20" ht="16.5" thickTop="1" thickBot="1">
      <c r="A46" s="3" t="s">
        <v>4</v>
      </c>
      <c r="B46" s="1">
        <f>[3]Vendas!B$27</f>
        <v>0</v>
      </c>
      <c r="C46" s="1">
        <f>[3]Vendas!C$27</f>
        <v>0</v>
      </c>
      <c r="D46" s="1">
        <f>[3]Vendas!D$27</f>
        <v>0</v>
      </c>
      <c r="E46" s="1" t="e">
        <f>[3]Vendas!E$27</f>
        <v>#DIV/0!</v>
      </c>
      <c r="F46" s="1">
        <f>[3]Vendas!F$27</f>
        <v>0</v>
      </c>
      <c r="G46" s="1">
        <f>[3]Vendas!G$27</f>
        <v>0</v>
      </c>
      <c r="H46" s="1">
        <f>[3]Vendas!H$27</f>
        <v>0</v>
      </c>
      <c r="I46" s="1">
        <f>[3]Vendas!I$27</f>
        <v>0</v>
      </c>
      <c r="K46" s="17" t="s">
        <v>51</v>
      </c>
      <c r="L46" s="18">
        <f>[14]Novembro!T$33</f>
        <v>0</v>
      </c>
      <c r="M46" s="18">
        <f>[14]Novembro!U$33</f>
        <v>0</v>
      </c>
      <c r="N46" s="18">
        <f>[14]Novembro!V$33</f>
        <v>0</v>
      </c>
      <c r="O46" s="18">
        <f>[14]Novembro!W$33</f>
        <v>0</v>
      </c>
      <c r="P46" s="18">
        <f>[14]Novembro!X$33</f>
        <v>0</v>
      </c>
      <c r="Q46" s="18">
        <f>[14]Novembro!Y$33</f>
        <v>0</v>
      </c>
      <c r="R46" s="18">
        <f>[14]Novembro!Z$33</f>
        <v>0</v>
      </c>
      <c r="S46" s="18">
        <f>[14]Novembro!AA$33</f>
        <v>0</v>
      </c>
      <c r="T46" s="18">
        <f>[14]Novembro!AB$33</f>
        <v>0</v>
      </c>
    </row>
    <row r="47" spans="1:20" ht="15.75" thickTop="1">
      <c r="A47" s="3" t="s">
        <v>5</v>
      </c>
      <c r="B47" s="1">
        <f>[4]Vendas!B$27</f>
        <v>0</v>
      </c>
      <c r="C47" s="1">
        <f>[4]Vendas!C$27</f>
        <v>0</v>
      </c>
      <c r="D47" s="1">
        <f>[4]Vendas!D$27</f>
        <v>0</v>
      </c>
      <c r="E47" s="1" t="e">
        <f>[4]Vendas!E$27</f>
        <v>#DIV/0!</v>
      </c>
      <c r="F47" s="1">
        <f>[4]Vendas!F$27</f>
        <v>0</v>
      </c>
      <c r="G47" s="1">
        <f>[4]Vendas!G$27</f>
        <v>0</v>
      </c>
      <c r="H47" s="1">
        <f>[4]Vendas!H$27</f>
        <v>0</v>
      </c>
      <c r="I47" s="1">
        <f>[4]Vendas!I$27</f>
        <v>0</v>
      </c>
    </row>
    <row r="48" spans="1:20">
      <c r="A48" s="3" t="s">
        <v>6</v>
      </c>
      <c r="B48" s="1">
        <f>[5]Vendas!B$27</f>
        <v>0</v>
      </c>
      <c r="C48" s="1">
        <f>[5]Vendas!C$27</f>
        <v>0</v>
      </c>
      <c r="D48" s="1">
        <f>[5]Vendas!D$27</f>
        <v>0</v>
      </c>
      <c r="E48" s="1" t="e">
        <f>[5]Vendas!E$27</f>
        <v>#DIV/0!</v>
      </c>
      <c r="F48" s="1">
        <f>[5]Vendas!F$27</f>
        <v>0</v>
      </c>
      <c r="G48" s="1">
        <f>[5]Vendas!G$27</f>
        <v>0</v>
      </c>
      <c r="H48" s="1">
        <f>[5]Vendas!H$27</f>
        <v>0</v>
      </c>
      <c r="I48" s="1">
        <f>[5]Vendas!I$27</f>
        <v>0</v>
      </c>
    </row>
    <row r="49" spans="1:9">
      <c r="A49" s="3" t="s">
        <v>7</v>
      </c>
      <c r="B49" s="1">
        <f>[6]Vendas!B$27</f>
        <v>0</v>
      </c>
      <c r="C49" s="1">
        <f>[6]Vendas!C$27</f>
        <v>0</v>
      </c>
      <c r="D49" s="1">
        <f>[6]Vendas!D$27</f>
        <v>0</v>
      </c>
      <c r="E49" s="1" t="e">
        <f>[6]Vendas!E$27</f>
        <v>#DIV/0!</v>
      </c>
      <c r="F49" s="1">
        <f>[6]Vendas!F$27</f>
        <v>0</v>
      </c>
      <c r="G49" s="1">
        <f>[6]Vendas!G$27</f>
        <v>0</v>
      </c>
      <c r="H49" s="1">
        <f>[6]Vendas!H$27</f>
        <v>0</v>
      </c>
      <c r="I49" s="1">
        <f>[6]Vendas!I$27</f>
        <v>0</v>
      </c>
    </row>
    <row r="50" spans="1:9">
      <c r="A50" s="3" t="s">
        <v>8</v>
      </c>
      <c r="B50" s="1">
        <f>[7]Vendas!B$27</f>
        <v>0</v>
      </c>
      <c r="C50" s="1">
        <f>[7]Vendas!C$27</f>
        <v>0</v>
      </c>
      <c r="D50" s="1">
        <f>[7]Vendas!D$27</f>
        <v>0</v>
      </c>
      <c r="E50" s="1" t="e">
        <f>[7]Vendas!E$27</f>
        <v>#DIV/0!</v>
      </c>
      <c r="F50" s="1">
        <f>[7]Vendas!F$27</f>
        <v>0</v>
      </c>
      <c r="G50" s="1">
        <f>[7]Vendas!G$27</f>
        <v>0</v>
      </c>
      <c r="H50" s="1">
        <f>[7]Vendas!H$27</f>
        <v>0</v>
      </c>
      <c r="I50" s="1">
        <f>[7]Vendas!I$27</f>
        <v>0</v>
      </c>
    </row>
    <row r="51" spans="1:9">
      <c r="A51" s="3" t="s">
        <v>9</v>
      </c>
      <c r="B51" s="1">
        <f>[8]Vendas!B$27</f>
        <v>0</v>
      </c>
      <c r="C51" s="1">
        <f>[8]Vendas!C$27</f>
        <v>0</v>
      </c>
      <c r="D51" s="1">
        <f>[8]Vendas!D$27</f>
        <v>0</v>
      </c>
      <c r="E51" s="1" t="e">
        <f>[8]Vendas!E$27</f>
        <v>#DIV/0!</v>
      </c>
      <c r="F51" s="1">
        <f>[8]Vendas!F$27</f>
        <v>0</v>
      </c>
      <c r="G51" s="1">
        <f>[8]Vendas!G$27</f>
        <v>0</v>
      </c>
      <c r="H51" s="1">
        <f>[8]Vendas!H$27</f>
        <v>0</v>
      </c>
      <c r="I51" s="1">
        <f>[8]Vendas!I$27</f>
        <v>0</v>
      </c>
    </row>
    <row r="52" spans="1:9">
      <c r="A52" s="3" t="s">
        <v>10</v>
      </c>
      <c r="B52" s="1">
        <f>[9]Vendas!B$27</f>
        <v>0</v>
      </c>
      <c r="C52" s="1">
        <f>[9]Vendas!C$27</f>
        <v>0</v>
      </c>
      <c r="D52" s="1">
        <f>[9]Vendas!D$27</f>
        <v>0</v>
      </c>
      <c r="E52" s="1" t="e">
        <f>[9]Vendas!E$27</f>
        <v>#DIV/0!</v>
      </c>
      <c r="F52" s="1">
        <f>[9]Vendas!F$27</f>
        <v>0</v>
      </c>
      <c r="G52" s="1">
        <f>[9]Vendas!G$27</f>
        <v>0</v>
      </c>
      <c r="H52" s="1">
        <f>[9]Vendas!H$27</f>
        <v>0</v>
      </c>
      <c r="I52" s="1">
        <f>[9]Vendas!I$27</f>
        <v>0</v>
      </c>
    </row>
    <row r="53" spans="1:9">
      <c r="A53" s="3" t="s">
        <v>11</v>
      </c>
      <c r="B53" s="1">
        <f>[10]Vendas!B$27</f>
        <v>0</v>
      </c>
      <c r="C53" s="1">
        <f>[10]Vendas!C$27</f>
        <v>0</v>
      </c>
      <c r="D53" s="1">
        <f>[10]Vendas!D$27</f>
        <v>0</v>
      </c>
      <c r="E53" s="1" t="e">
        <f>[10]Vendas!E$27</f>
        <v>#DIV/0!</v>
      </c>
      <c r="F53" s="1">
        <f>[10]Vendas!F$27</f>
        <v>0</v>
      </c>
      <c r="G53" s="1">
        <f>[10]Vendas!G$27</f>
        <v>0</v>
      </c>
      <c r="H53" s="1">
        <f>[10]Vendas!H$27</f>
        <v>0</v>
      </c>
      <c r="I53" s="1">
        <f>[10]Vendas!I$27</f>
        <v>0</v>
      </c>
    </row>
    <row r="54" spans="1:9">
      <c r="A54" s="3" t="s">
        <v>12</v>
      </c>
      <c r="B54" s="1">
        <f>[11]Vendas!B$27</f>
        <v>0</v>
      </c>
      <c r="C54" s="1">
        <f>[11]Vendas!C$27</f>
        <v>0</v>
      </c>
      <c r="D54" s="1">
        <f>[11]Vendas!D$27</f>
        <v>0</v>
      </c>
      <c r="E54" s="1" t="e">
        <f>[11]Vendas!E$27</f>
        <v>#DIV/0!</v>
      </c>
      <c r="F54" s="1">
        <f>[11]Vendas!F$27</f>
        <v>0</v>
      </c>
      <c r="G54" s="1">
        <f>[11]Vendas!G$27</f>
        <v>0</v>
      </c>
      <c r="H54" s="1">
        <f>[11]Vendas!H$27</f>
        <v>0</v>
      </c>
      <c r="I54" s="1">
        <f>[11]Vendas!I$27</f>
        <v>0</v>
      </c>
    </row>
    <row r="55" spans="1:9">
      <c r="A55" s="3" t="s">
        <v>13</v>
      </c>
      <c r="B55" s="1">
        <f>[12]Vendas!B$27</f>
        <v>0</v>
      </c>
      <c r="C55" s="1">
        <f>[12]Vendas!C$27</f>
        <v>0</v>
      </c>
      <c r="D55" s="1">
        <f>[12]Vendas!D$27</f>
        <v>0</v>
      </c>
      <c r="E55" s="1" t="e">
        <f>[12]Vendas!E$27</f>
        <v>#DIV/0!</v>
      </c>
      <c r="F55" s="1">
        <f>[12]Vendas!F$27</f>
        <v>0</v>
      </c>
      <c r="G55" s="1">
        <f>[12]Vendas!G$27</f>
        <v>0</v>
      </c>
      <c r="H55" s="1">
        <f>[12]Vendas!H$27</f>
        <v>0</v>
      </c>
      <c r="I55" s="1">
        <f>[12]Vendas!I$27</f>
        <v>0</v>
      </c>
    </row>
    <row r="56" spans="1:9">
      <c r="A56" s="3" t="s">
        <v>14</v>
      </c>
      <c r="B56" s="1">
        <f>[13]Vendas!B$27</f>
        <v>0</v>
      </c>
      <c r="C56" s="1">
        <f>[13]Vendas!C$27</f>
        <v>0</v>
      </c>
      <c r="D56" s="1">
        <f>[13]Vendas!D$27</f>
        <v>0</v>
      </c>
      <c r="E56" s="1" t="e">
        <f>[13]Vendas!E$27</f>
        <v>#DIV/0!</v>
      </c>
      <c r="F56" s="1">
        <f>[13]Vendas!F$27</f>
        <v>0</v>
      </c>
      <c r="G56" s="1">
        <f>[13]Vendas!G$27</f>
        <v>0</v>
      </c>
      <c r="H56" s="1">
        <f>[13]Vendas!H$27</f>
        <v>0</v>
      </c>
      <c r="I56" s="1">
        <f>[13]Vendas!I$27</f>
        <v>0</v>
      </c>
    </row>
    <row r="57" spans="1:9">
      <c r="A57" s="4" t="s">
        <v>15</v>
      </c>
      <c r="B57" s="6">
        <f>SUM(B44:B56)</f>
        <v>129529.36</v>
      </c>
      <c r="C57" s="6">
        <f t="shared" ref="C57:I57" si="0">SUM(C44:C56)</f>
        <v>2</v>
      </c>
      <c r="D57" s="6">
        <f t="shared" si="0"/>
        <v>0</v>
      </c>
      <c r="E57" s="6">
        <f>SUMIF(E44:E56,"&gt;=0")</f>
        <v>564.40387006079027</v>
      </c>
      <c r="F57" s="6">
        <f t="shared" si="0"/>
        <v>459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dimension ref="A1:BA57"/>
  <sheetViews>
    <sheetView topLeftCell="C35" workbookViewId="0">
      <selection activeCell="K43" sqref="K43:T46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29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[1]Vendas!B$28</f>
        <v>0</v>
      </c>
      <c r="C44" s="1">
        <f>[1]Vendas!C$28</f>
        <v>0</v>
      </c>
      <c r="D44" s="1">
        <f>[1]Vendas!D$28</f>
        <v>0</v>
      </c>
      <c r="E44" s="1" t="e">
        <f>[1]Vendas!E$28</f>
        <v>#DIV/0!</v>
      </c>
      <c r="F44" s="1">
        <f>[1]Vendas!F$28</f>
        <v>0</v>
      </c>
      <c r="G44" s="1">
        <f>[1]Vendas!G$28</f>
        <v>0</v>
      </c>
      <c r="H44" s="1">
        <f>[1]Vendas!H$28</f>
        <v>0</v>
      </c>
      <c r="I44" s="1">
        <f>[1]Vendas!I$28</f>
        <v>0</v>
      </c>
      <c r="K44" s="17" t="s">
        <v>49</v>
      </c>
      <c r="L44" s="18">
        <f>[14]Janeiro!T$41</f>
        <v>0</v>
      </c>
      <c r="M44" s="18">
        <f>[14]Janeiro!U$41</f>
        <v>0</v>
      </c>
      <c r="N44" s="18">
        <f>[14]Janeiro!V$41</f>
        <v>0</v>
      </c>
      <c r="O44" s="18">
        <f>[14]Janeiro!W$41</f>
        <v>0</v>
      </c>
      <c r="P44" s="18">
        <f>[14]Janeiro!X$41</f>
        <v>0</v>
      </c>
      <c r="Q44" s="18">
        <f>[14]Janeiro!Y$41</f>
        <v>0</v>
      </c>
      <c r="R44" s="18">
        <f>[14]Janeiro!Z$41</f>
        <v>0</v>
      </c>
      <c r="S44" s="18">
        <f>[14]Janeiro!AA$41</f>
        <v>0</v>
      </c>
      <c r="T44" s="18">
        <f>[14]Janeiro!AB$41</f>
        <v>0</v>
      </c>
    </row>
    <row r="45" spans="1:20" ht="16.5" thickTop="1" thickBot="1">
      <c r="A45" s="3" t="s">
        <v>3</v>
      </c>
      <c r="B45" s="1">
        <f>[2]Vendas!B$28</f>
        <v>74319.5</v>
      </c>
      <c r="C45" s="1">
        <f>[2]Vendas!C$28</f>
        <v>1</v>
      </c>
      <c r="D45" s="1">
        <f>[2]Vendas!D$28</f>
        <v>1</v>
      </c>
      <c r="E45" s="1">
        <f>[2]Vendas!E$28</f>
        <v>490.63152014652013</v>
      </c>
      <c r="F45" s="1">
        <f>[2]Vendas!F$28</f>
        <v>287</v>
      </c>
      <c r="G45" s="1">
        <f>[2]Vendas!G$28</f>
        <v>0</v>
      </c>
      <c r="H45" s="1">
        <f>[2]Vendas!H$28</f>
        <v>0</v>
      </c>
      <c r="I45" s="1">
        <f>[2]Vendas!I$28</f>
        <v>0</v>
      </c>
      <c r="K45" s="17" t="s">
        <v>50</v>
      </c>
      <c r="L45" s="18">
        <f>[14]Julho!T$41</f>
        <v>0</v>
      </c>
      <c r="M45" s="18">
        <f>[14]Julho!U$41</f>
        <v>0</v>
      </c>
      <c r="N45" s="18">
        <f>[14]Julho!V$41</f>
        <v>0</v>
      </c>
      <c r="O45" s="18">
        <f>[14]Julho!W$41</f>
        <v>0</v>
      </c>
      <c r="P45" s="18">
        <f>[14]Julho!X$41</f>
        <v>0</v>
      </c>
      <c r="Q45" s="18">
        <f>[14]Julho!Y$41</f>
        <v>0</v>
      </c>
      <c r="R45" s="18">
        <f>[14]Julho!Z$41</f>
        <v>0</v>
      </c>
      <c r="S45" s="18">
        <f>[14]Julho!AA$41</f>
        <v>0</v>
      </c>
      <c r="T45" s="18">
        <f>[14]Julho!AB$41</f>
        <v>0</v>
      </c>
    </row>
    <row r="46" spans="1:20" ht="16.5" thickTop="1" thickBot="1">
      <c r="A46" s="3" t="s">
        <v>4</v>
      </c>
      <c r="B46" s="1">
        <f>[3]Vendas!B$28</f>
        <v>0</v>
      </c>
      <c r="C46" s="1">
        <f>[3]Vendas!C$28</f>
        <v>0</v>
      </c>
      <c r="D46" s="1">
        <f>[3]Vendas!D$28</f>
        <v>0</v>
      </c>
      <c r="E46" s="1" t="e">
        <f>[3]Vendas!E$28</f>
        <v>#DIV/0!</v>
      </c>
      <c r="F46" s="1">
        <f>[3]Vendas!F$28</f>
        <v>0</v>
      </c>
      <c r="G46" s="1">
        <f>[3]Vendas!G$28</f>
        <v>0</v>
      </c>
      <c r="H46" s="1">
        <f>[3]Vendas!H$28</f>
        <v>0</v>
      </c>
      <c r="I46" s="1">
        <f>[3]Vendas!I$28</f>
        <v>0</v>
      </c>
      <c r="K46" s="17" t="s">
        <v>51</v>
      </c>
      <c r="L46" s="18">
        <f>[14]Novembro!T$41</f>
        <v>0</v>
      </c>
      <c r="M46" s="18">
        <f>[14]Novembro!U$41</f>
        <v>0</v>
      </c>
      <c r="N46" s="18">
        <f>[14]Novembro!V$41</f>
        <v>0</v>
      </c>
      <c r="O46" s="18">
        <f>[14]Novembro!W$41</f>
        <v>0</v>
      </c>
      <c r="P46" s="18">
        <f>[14]Novembro!X$41</f>
        <v>0</v>
      </c>
      <c r="Q46" s="18">
        <f>[14]Novembro!Y$41</f>
        <v>0</v>
      </c>
      <c r="R46" s="18">
        <f>[14]Novembro!Z$41</f>
        <v>0</v>
      </c>
      <c r="S46" s="18">
        <f>[14]Novembro!AA$41</f>
        <v>0</v>
      </c>
      <c r="T46" s="18">
        <f>[14]Novembro!AB$41</f>
        <v>0</v>
      </c>
    </row>
    <row r="47" spans="1:20" ht="15.75" thickTop="1">
      <c r="A47" s="3" t="s">
        <v>5</v>
      </c>
      <c r="B47" s="1">
        <f>[4]Vendas!B$28</f>
        <v>0</v>
      </c>
      <c r="C47" s="1">
        <f>[4]Vendas!C$28</f>
        <v>0</v>
      </c>
      <c r="D47" s="1">
        <f>[4]Vendas!D$28</f>
        <v>0</v>
      </c>
      <c r="E47" s="1" t="e">
        <f>[4]Vendas!E$28</f>
        <v>#DIV/0!</v>
      </c>
      <c r="F47" s="1">
        <f>[4]Vendas!F$28</f>
        <v>0</v>
      </c>
      <c r="G47" s="1">
        <f>[4]Vendas!G$28</f>
        <v>0</v>
      </c>
      <c r="H47" s="1">
        <f>[4]Vendas!H$28</f>
        <v>0</v>
      </c>
      <c r="I47" s="1">
        <f>[4]Vendas!I$28</f>
        <v>0</v>
      </c>
    </row>
    <row r="48" spans="1:20">
      <c r="A48" s="3" t="s">
        <v>6</v>
      </c>
      <c r="B48" s="1">
        <f>[5]Vendas!B$28</f>
        <v>0</v>
      </c>
      <c r="C48" s="1">
        <f>[5]Vendas!C$28</f>
        <v>0</v>
      </c>
      <c r="D48" s="1">
        <f>[5]Vendas!D$28</f>
        <v>0</v>
      </c>
      <c r="E48" s="1" t="e">
        <f>[5]Vendas!E$28</f>
        <v>#DIV/0!</v>
      </c>
      <c r="F48" s="1">
        <f>[5]Vendas!F$28</f>
        <v>0</v>
      </c>
      <c r="G48" s="1">
        <f>[5]Vendas!G$28</f>
        <v>0</v>
      </c>
      <c r="H48" s="1">
        <f>[5]Vendas!H$28</f>
        <v>0</v>
      </c>
      <c r="I48" s="1">
        <f>[5]Vendas!I$28</f>
        <v>0</v>
      </c>
    </row>
    <row r="49" spans="1:9">
      <c r="A49" s="3" t="s">
        <v>7</v>
      </c>
      <c r="B49" s="1">
        <f>[6]Vendas!B$28</f>
        <v>0</v>
      </c>
      <c r="C49" s="1">
        <f>[6]Vendas!C$28</f>
        <v>0</v>
      </c>
      <c r="D49" s="1">
        <f>[6]Vendas!D$28</f>
        <v>0</v>
      </c>
      <c r="E49" s="1" t="e">
        <f>[6]Vendas!E$28</f>
        <v>#DIV/0!</v>
      </c>
      <c r="F49" s="1">
        <f>[6]Vendas!F$28</f>
        <v>0</v>
      </c>
      <c r="G49" s="1">
        <f>[6]Vendas!G$28</f>
        <v>0</v>
      </c>
      <c r="H49" s="1">
        <f>[6]Vendas!H$28</f>
        <v>0</v>
      </c>
      <c r="I49" s="1">
        <f>[6]Vendas!I$28</f>
        <v>0</v>
      </c>
    </row>
    <row r="50" spans="1:9">
      <c r="A50" s="3" t="s">
        <v>8</v>
      </c>
      <c r="B50" s="1">
        <f>[7]Vendas!B$28</f>
        <v>0</v>
      </c>
      <c r="C50" s="1">
        <f>[7]Vendas!C$28</f>
        <v>0</v>
      </c>
      <c r="D50" s="1">
        <f>[7]Vendas!D$28</f>
        <v>0</v>
      </c>
      <c r="E50" s="1" t="e">
        <f>[7]Vendas!E$28</f>
        <v>#DIV/0!</v>
      </c>
      <c r="F50" s="1">
        <f>[7]Vendas!F$28</f>
        <v>0</v>
      </c>
      <c r="G50" s="1">
        <f>[7]Vendas!G$28</f>
        <v>0</v>
      </c>
      <c r="H50" s="1">
        <f>[7]Vendas!H$28</f>
        <v>0</v>
      </c>
      <c r="I50" s="1">
        <f>[7]Vendas!I$28</f>
        <v>0</v>
      </c>
    </row>
    <row r="51" spans="1:9">
      <c r="A51" s="3" t="s">
        <v>9</v>
      </c>
      <c r="B51" s="1">
        <f>[8]Vendas!B$28</f>
        <v>0</v>
      </c>
      <c r="C51" s="1">
        <f>[8]Vendas!C$28</f>
        <v>0</v>
      </c>
      <c r="D51" s="1">
        <f>[8]Vendas!D$28</f>
        <v>0</v>
      </c>
      <c r="E51" s="1" t="e">
        <f>[8]Vendas!E$28</f>
        <v>#DIV/0!</v>
      </c>
      <c r="F51" s="1">
        <f>[8]Vendas!F$28</f>
        <v>0</v>
      </c>
      <c r="G51" s="1">
        <f>[8]Vendas!G$28</f>
        <v>0</v>
      </c>
      <c r="H51" s="1">
        <f>[8]Vendas!H$28</f>
        <v>0</v>
      </c>
      <c r="I51" s="1">
        <f>[8]Vendas!I$28</f>
        <v>0</v>
      </c>
    </row>
    <row r="52" spans="1:9">
      <c r="A52" s="3" t="s">
        <v>10</v>
      </c>
      <c r="B52" s="1">
        <f>[9]Vendas!B$28</f>
        <v>0</v>
      </c>
      <c r="C52" s="1">
        <f>[9]Vendas!C$28</f>
        <v>0</v>
      </c>
      <c r="D52" s="1">
        <f>[9]Vendas!D$28</f>
        <v>0</v>
      </c>
      <c r="E52" s="1" t="e">
        <f>[9]Vendas!E$28</f>
        <v>#DIV/0!</v>
      </c>
      <c r="F52" s="1">
        <f>[9]Vendas!F$28</f>
        <v>0</v>
      </c>
      <c r="G52" s="1">
        <f>[9]Vendas!G$28</f>
        <v>0</v>
      </c>
      <c r="H52" s="1">
        <f>[9]Vendas!H$28</f>
        <v>0</v>
      </c>
      <c r="I52" s="1">
        <f>[9]Vendas!I$28</f>
        <v>0</v>
      </c>
    </row>
    <row r="53" spans="1:9">
      <c r="A53" s="3" t="s">
        <v>11</v>
      </c>
      <c r="B53" s="1">
        <f>[10]Vendas!B$28</f>
        <v>0</v>
      </c>
      <c r="C53" s="1">
        <f>[10]Vendas!C$28</f>
        <v>0</v>
      </c>
      <c r="D53" s="1">
        <f>[10]Vendas!D$28</f>
        <v>0</v>
      </c>
      <c r="E53" s="1" t="e">
        <f>[10]Vendas!E$28</f>
        <v>#DIV/0!</v>
      </c>
      <c r="F53" s="1">
        <f>[10]Vendas!F$28</f>
        <v>0</v>
      </c>
      <c r="G53" s="1">
        <f>[10]Vendas!G$28</f>
        <v>0</v>
      </c>
      <c r="H53" s="1">
        <f>[10]Vendas!H$28</f>
        <v>0</v>
      </c>
      <c r="I53" s="1">
        <f>[10]Vendas!I$28</f>
        <v>0</v>
      </c>
    </row>
    <row r="54" spans="1:9">
      <c r="A54" s="3" t="s">
        <v>12</v>
      </c>
      <c r="B54" s="1">
        <f>[11]Vendas!B$28</f>
        <v>0</v>
      </c>
      <c r="C54" s="1">
        <f>[11]Vendas!C$28</f>
        <v>0</v>
      </c>
      <c r="D54" s="1">
        <f>[11]Vendas!D$28</f>
        <v>0</v>
      </c>
      <c r="E54" s="1" t="e">
        <f>[11]Vendas!E$28</f>
        <v>#DIV/0!</v>
      </c>
      <c r="F54" s="1">
        <f>[11]Vendas!F$28</f>
        <v>0</v>
      </c>
      <c r="G54" s="1">
        <f>[11]Vendas!G$28</f>
        <v>0</v>
      </c>
      <c r="H54" s="1">
        <f>[11]Vendas!H$28</f>
        <v>0</v>
      </c>
      <c r="I54" s="1">
        <f>[11]Vendas!I$28</f>
        <v>0</v>
      </c>
    </row>
    <row r="55" spans="1:9">
      <c r="A55" s="3" t="s">
        <v>13</v>
      </c>
      <c r="B55" s="1">
        <f>[12]Vendas!B$28</f>
        <v>0</v>
      </c>
      <c r="C55" s="1">
        <f>[12]Vendas!C$28</f>
        <v>0</v>
      </c>
      <c r="D55" s="1">
        <f>[12]Vendas!D$28</f>
        <v>0</v>
      </c>
      <c r="E55" s="1" t="e">
        <f>[12]Vendas!E$28</f>
        <v>#DIV/0!</v>
      </c>
      <c r="F55" s="1">
        <f>[12]Vendas!F$28</f>
        <v>0</v>
      </c>
      <c r="G55" s="1">
        <f>[12]Vendas!G$28</f>
        <v>0</v>
      </c>
      <c r="H55" s="1">
        <f>[12]Vendas!H$28</f>
        <v>0</v>
      </c>
      <c r="I55" s="1">
        <f>[12]Vendas!I$28</f>
        <v>0</v>
      </c>
    </row>
    <row r="56" spans="1:9">
      <c r="A56" s="3" t="s">
        <v>14</v>
      </c>
      <c r="B56" s="1">
        <f>[13]Vendas!B$28</f>
        <v>0</v>
      </c>
      <c r="C56" s="1">
        <f>[13]Vendas!C$28</f>
        <v>0</v>
      </c>
      <c r="D56" s="1">
        <f>[13]Vendas!D$28</f>
        <v>0</v>
      </c>
      <c r="E56" s="1" t="e">
        <f>[13]Vendas!E$28</f>
        <v>#DIV/0!</v>
      </c>
      <c r="F56" s="1">
        <f>[13]Vendas!F$28</f>
        <v>0</v>
      </c>
      <c r="G56" s="1">
        <f>[13]Vendas!G$28</f>
        <v>0</v>
      </c>
      <c r="H56" s="1">
        <f>[13]Vendas!H$28</f>
        <v>0</v>
      </c>
      <c r="I56" s="1">
        <f>[13]Vendas!I$28</f>
        <v>0</v>
      </c>
    </row>
    <row r="57" spans="1:9">
      <c r="A57" s="4" t="s">
        <v>15</v>
      </c>
      <c r="B57" s="6">
        <f>SUM(B44:B56)</f>
        <v>74319.5</v>
      </c>
      <c r="C57" s="6">
        <f t="shared" ref="C57:I57" si="0">SUM(C44:C56)</f>
        <v>1</v>
      </c>
      <c r="D57" s="6">
        <f t="shared" si="0"/>
        <v>1</v>
      </c>
      <c r="E57" s="6">
        <f>SUMIF(E44:E56,"&gt;=0")</f>
        <v>490.63152014652013</v>
      </c>
      <c r="F57" s="6">
        <f t="shared" si="0"/>
        <v>287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dimension ref="A1:BA57"/>
  <sheetViews>
    <sheetView workbookViewId="0"/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30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[1]Vendas!B$29</f>
        <v>0</v>
      </c>
      <c r="C44" s="1">
        <f>[1]Vendas!C$29</f>
        <v>0</v>
      </c>
      <c r="D44" s="1">
        <f>[1]Vendas!D$29</f>
        <v>0</v>
      </c>
      <c r="E44" s="1" t="e">
        <f>[1]Vendas!E$29</f>
        <v>#DIV/0!</v>
      </c>
      <c r="F44" s="1">
        <f>[1]Vendas!F$29</f>
        <v>0</v>
      </c>
      <c r="G44" s="1">
        <f>[1]Vendas!G$29</f>
        <v>0</v>
      </c>
      <c r="H44" s="1">
        <f>[1]Vendas!H$29</f>
        <v>0</v>
      </c>
      <c r="I44" s="1">
        <f>[1]Vendas!I$29</f>
        <v>0</v>
      </c>
      <c r="K44" s="17" t="s">
        <v>49</v>
      </c>
      <c r="L44" s="18">
        <f>[14]Janeiro!T$42</f>
        <v>0</v>
      </c>
      <c r="M44" s="18">
        <f>[14]Janeiro!U$42</f>
        <v>0</v>
      </c>
      <c r="N44" s="18">
        <f>[14]Janeiro!V$42</f>
        <v>0</v>
      </c>
      <c r="O44" s="18">
        <f>[14]Janeiro!W$42</f>
        <v>0</v>
      </c>
      <c r="P44" s="18">
        <f>[14]Janeiro!X$42</f>
        <v>0</v>
      </c>
      <c r="Q44" s="18">
        <f>[14]Janeiro!Y$42</f>
        <v>0</v>
      </c>
      <c r="R44" s="18">
        <f>[14]Janeiro!Z$42</f>
        <v>0</v>
      </c>
      <c r="S44" s="18">
        <f>[14]Janeiro!AA$42</f>
        <v>0</v>
      </c>
      <c r="T44" s="18">
        <f>[14]Janeiro!AB$42</f>
        <v>0</v>
      </c>
    </row>
    <row r="45" spans="1:20" ht="16.5" thickTop="1" thickBot="1">
      <c r="A45" s="3" t="s">
        <v>3</v>
      </c>
      <c r="B45" s="1">
        <f>[2]Vendas!B$29</f>
        <v>196155.59</v>
      </c>
      <c r="C45" s="1">
        <f>[2]Vendas!C$29</f>
        <v>0</v>
      </c>
      <c r="D45" s="1">
        <f>[2]Vendas!D$29</f>
        <v>13</v>
      </c>
      <c r="E45" s="1">
        <f>[2]Vendas!E$29</f>
        <v>322.62432565789476</v>
      </c>
      <c r="F45" s="1">
        <f>[2]Vendas!F$29</f>
        <v>608</v>
      </c>
      <c r="G45" s="1">
        <f>[2]Vendas!G$29</f>
        <v>0</v>
      </c>
      <c r="H45" s="1">
        <f>[2]Vendas!H$29</f>
        <v>0</v>
      </c>
      <c r="I45" s="1">
        <f>[2]Vendas!I$29</f>
        <v>0</v>
      </c>
      <c r="K45" s="17" t="s">
        <v>50</v>
      </c>
      <c r="L45" s="18">
        <f>[14]Julho!T$42</f>
        <v>0</v>
      </c>
      <c r="M45" s="18">
        <f>[14]Julho!U$42</f>
        <v>0</v>
      </c>
      <c r="N45" s="18">
        <f>[14]Julho!V$42</f>
        <v>0</v>
      </c>
      <c r="O45" s="18">
        <f>[14]Julho!W$42</f>
        <v>0</v>
      </c>
      <c r="P45" s="18">
        <f>[14]Julho!X$42</f>
        <v>0</v>
      </c>
      <c r="Q45" s="18">
        <f>[14]Julho!Y$42</f>
        <v>0</v>
      </c>
      <c r="R45" s="18">
        <f>[14]Julho!Z$42</f>
        <v>0</v>
      </c>
      <c r="S45" s="18">
        <f>[14]Julho!AA$42</f>
        <v>0</v>
      </c>
      <c r="T45" s="18">
        <f>[14]Julho!AB$42</f>
        <v>0</v>
      </c>
    </row>
    <row r="46" spans="1:20" ht="16.5" thickTop="1" thickBot="1">
      <c r="A46" s="3" t="s">
        <v>4</v>
      </c>
      <c r="B46" s="1">
        <f>[3]Vendas!B$29</f>
        <v>0</v>
      </c>
      <c r="C46" s="1">
        <f>[3]Vendas!C$29</f>
        <v>0</v>
      </c>
      <c r="D46" s="1">
        <f>[3]Vendas!D$29</f>
        <v>0</v>
      </c>
      <c r="E46" s="1" t="e">
        <f>[3]Vendas!E$29</f>
        <v>#DIV/0!</v>
      </c>
      <c r="F46" s="1">
        <f>[3]Vendas!F$29</f>
        <v>0</v>
      </c>
      <c r="G46" s="1">
        <f>[3]Vendas!G$29</f>
        <v>0</v>
      </c>
      <c r="H46" s="1">
        <f>[3]Vendas!H$29</f>
        <v>0</v>
      </c>
      <c r="I46" s="1">
        <f>[3]Vendas!I$29</f>
        <v>0</v>
      </c>
      <c r="K46" s="17" t="s">
        <v>51</v>
      </c>
      <c r="L46" s="18">
        <f>[14]Novembro!T$42</f>
        <v>0</v>
      </c>
      <c r="M46" s="18">
        <f>[14]Novembro!U$42</f>
        <v>0</v>
      </c>
      <c r="N46" s="18">
        <f>[14]Novembro!V$42</f>
        <v>0</v>
      </c>
      <c r="O46" s="18">
        <f>[14]Novembro!W$42</f>
        <v>0</v>
      </c>
      <c r="P46" s="18">
        <f>[14]Novembro!X$42</f>
        <v>0</v>
      </c>
      <c r="Q46" s="18">
        <f>[14]Novembro!Y$42</f>
        <v>0</v>
      </c>
      <c r="R46" s="18">
        <f>[14]Novembro!Z$42</f>
        <v>0</v>
      </c>
      <c r="S46" s="18">
        <f>[14]Novembro!AA$42</f>
        <v>0</v>
      </c>
      <c r="T46" s="18">
        <f>[14]Novembro!AB$42</f>
        <v>0</v>
      </c>
    </row>
    <row r="47" spans="1:20" ht="15.75" thickTop="1">
      <c r="A47" s="3" t="s">
        <v>5</v>
      </c>
      <c r="B47" s="1">
        <f>[4]Vendas!B$29</f>
        <v>0</v>
      </c>
      <c r="C47" s="1">
        <f>[4]Vendas!C$29</f>
        <v>0</v>
      </c>
      <c r="D47" s="1">
        <f>[4]Vendas!D$29</f>
        <v>0</v>
      </c>
      <c r="E47" s="1" t="e">
        <f>[4]Vendas!E$29</f>
        <v>#DIV/0!</v>
      </c>
      <c r="F47" s="1">
        <f>[4]Vendas!F$29</f>
        <v>0</v>
      </c>
      <c r="G47" s="1">
        <f>[4]Vendas!G$29</f>
        <v>0</v>
      </c>
      <c r="H47" s="1">
        <f>[4]Vendas!H$29</f>
        <v>0</v>
      </c>
      <c r="I47" s="1">
        <f>[4]Vendas!I$29</f>
        <v>0</v>
      </c>
    </row>
    <row r="48" spans="1:20">
      <c r="A48" s="3" t="s">
        <v>6</v>
      </c>
      <c r="B48" s="1">
        <f>[5]Vendas!B$29</f>
        <v>0</v>
      </c>
      <c r="C48" s="1">
        <f>[5]Vendas!C$29</f>
        <v>0</v>
      </c>
      <c r="D48" s="1">
        <f>[5]Vendas!D$29</f>
        <v>0</v>
      </c>
      <c r="E48" s="1" t="e">
        <f>[5]Vendas!E$29</f>
        <v>#DIV/0!</v>
      </c>
      <c r="F48" s="1">
        <f>[5]Vendas!F$29</f>
        <v>0</v>
      </c>
      <c r="G48" s="1">
        <f>[5]Vendas!G$29</f>
        <v>0</v>
      </c>
      <c r="H48" s="1">
        <f>[5]Vendas!H$29</f>
        <v>0</v>
      </c>
      <c r="I48" s="1">
        <f>[5]Vendas!I$29</f>
        <v>0</v>
      </c>
    </row>
    <row r="49" spans="1:9">
      <c r="A49" s="3" t="s">
        <v>7</v>
      </c>
      <c r="B49" s="1">
        <f>[6]Vendas!B$29</f>
        <v>0</v>
      </c>
      <c r="C49" s="1">
        <f>[6]Vendas!C$29</f>
        <v>0</v>
      </c>
      <c r="D49" s="1">
        <f>[6]Vendas!D$29</f>
        <v>0</v>
      </c>
      <c r="E49" s="1" t="e">
        <f>[6]Vendas!E$29</f>
        <v>#DIV/0!</v>
      </c>
      <c r="F49" s="1">
        <f>[6]Vendas!F$29</f>
        <v>0</v>
      </c>
      <c r="G49" s="1">
        <f>[6]Vendas!G$29</f>
        <v>0</v>
      </c>
      <c r="H49" s="1">
        <f>[6]Vendas!H$29</f>
        <v>0</v>
      </c>
      <c r="I49" s="1">
        <f>[6]Vendas!I$29</f>
        <v>0</v>
      </c>
    </row>
    <row r="50" spans="1:9">
      <c r="A50" s="3" t="s">
        <v>8</v>
      </c>
      <c r="B50" s="1">
        <f>[7]Vendas!B$29</f>
        <v>0</v>
      </c>
      <c r="C50" s="1">
        <f>[7]Vendas!C$29</f>
        <v>0</v>
      </c>
      <c r="D50" s="1">
        <f>[7]Vendas!D$29</f>
        <v>0</v>
      </c>
      <c r="E50" s="1" t="e">
        <f>[7]Vendas!E$29</f>
        <v>#DIV/0!</v>
      </c>
      <c r="F50" s="1">
        <f>[7]Vendas!F$29</f>
        <v>0</v>
      </c>
      <c r="G50" s="1">
        <f>[7]Vendas!G$29</f>
        <v>0</v>
      </c>
      <c r="H50" s="1">
        <f>[7]Vendas!H$29</f>
        <v>0</v>
      </c>
      <c r="I50" s="1">
        <f>[7]Vendas!I$29</f>
        <v>0</v>
      </c>
    </row>
    <row r="51" spans="1:9">
      <c r="A51" s="3" t="s">
        <v>9</v>
      </c>
      <c r="B51" s="1">
        <f>[8]Vendas!B$29</f>
        <v>0</v>
      </c>
      <c r="C51" s="1">
        <f>[8]Vendas!C$29</f>
        <v>0</v>
      </c>
      <c r="D51" s="1">
        <f>[8]Vendas!D$29</f>
        <v>0</v>
      </c>
      <c r="E51" s="1" t="e">
        <f>[8]Vendas!E$29</f>
        <v>#DIV/0!</v>
      </c>
      <c r="F51" s="1">
        <f>[8]Vendas!F$29</f>
        <v>0</v>
      </c>
      <c r="G51" s="1">
        <f>[8]Vendas!G$29</f>
        <v>0</v>
      </c>
      <c r="H51" s="1">
        <f>[8]Vendas!H$29</f>
        <v>0</v>
      </c>
      <c r="I51" s="1">
        <f>[8]Vendas!I$29</f>
        <v>0</v>
      </c>
    </row>
    <row r="52" spans="1:9">
      <c r="A52" s="3" t="s">
        <v>10</v>
      </c>
      <c r="B52" s="1">
        <f>[9]Vendas!B$29</f>
        <v>0</v>
      </c>
      <c r="C52" s="1">
        <f>[9]Vendas!C$29</f>
        <v>0</v>
      </c>
      <c r="D52" s="1">
        <f>[9]Vendas!D$29</f>
        <v>0</v>
      </c>
      <c r="E52" s="1" t="e">
        <f>[9]Vendas!E$29</f>
        <v>#DIV/0!</v>
      </c>
      <c r="F52" s="1">
        <f>[9]Vendas!F$29</f>
        <v>0</v>
      </c>
      <c r="G52" s="1">
        <f>[9]Vendas!G$29</f>
        <v>0</v>
      </c>
      <c r="H52" s="1">
        <f>[9]Vendas!H$29</f>
        <v>0</v>
      </c>
      <c r="I52" s="1">
        <f>[9]Vendas!I$29</f>
        <v>0</v>
      </c>
    </row>
    <row r="53" spans="1:9">
      <c r="A53" s="3" t="s">
        <v>11</v>
      </c>
      <c r="B53" s="1">
        <f>[10]Vendas!B$29</f>
        <v>0</v>
      </c>
      <c r="C53" s="1">
        <f>[10]Vendas!C$29</f>
        <v>0</v>
      </c>
      <c r="D53" s="1">
        <f>[10]Vendas!D$29</f>
        <v>0</v>
      </c>
      <c r="E53" s="1" t="e">
        <f>[10]Vendas!E$29</f>
        <v>#DIV/0!</v>
      </c>
      <c r="F53" s="1">
        <f>[10]Vendas!F$29</f>
        <v>0</v>
      </c>
      <c r="G53" s="1">
        <f>[10]Vendas!G$29</f>
        <v>0</v>
      </c>
      <c r="H53" s="1">
        <f>[10]Vendas!H$29</f>
        <v>0</v>
      </c>
      <c r="I53" s="1">
        <f>[10]Vendas!I$29</f>
        <v>0</v>
      </c>
    </row>
    <row r="54" spans="1:9">
      <c r="A54" s="3" t="s">
        <v>12</v>
      </c>
      <c r="B54" s="1">
        <f>[11]Vendas!B$29</f>
        <v>0</v>
      </c>
      <c r="C54" s="1">
        <f>[11]Vendas!C$29</f>
        <v>0</v>
      </c>
      <c r="D54" s="1">
        <f>[11]Vendas!D$29</f>
        <v>0</v>
      </c>
      <c r="E54" s="1" t="e">
        <f>[11]Vendas!E$29</f>
        <v>#DIV/0!</v>
      </c>
      <c r="F54" s="1">
        <f>[11]Vendas!F$29</f>
        <v>0</v>
      </c>
      <c r="G54" s="1">
        <f>[11]Vendas!G$29</f>
        <v>0</v>
      </c>
      <c r="H54" s="1">
        <f>[11]Vendas!H$29</f>
        <v>0</v>
      </c>
      <c r="I54" s="1">
        <f>[11]Vendas!I$29</f>
        <v>0</v>
      </c>
    </row>
    <row r="55" spans="1:9">
      <c r="A55" s="3" t="s">
        <v>13</v>
      </c>
      <c r="B55" s="1">
        <f>[12]Vendas!B$29</f>
        <v>0</v>
      </c>
      <c r="C55" s="1">
        <f>[12]Vendas!C$29</f>
        <v>0</v>
      </c>
      <c r="D55" s="1">
        <f>[12]Vendas!D$29</f>
        <v>0</v>
      </c>
      <c r="E55" s="1" t="e">
        <f>[12]Vendas!E$29</f>
        <v>#DIV/0!</v>
      </c>
      <c r="F55" s="1">
        <f>[12]Vendas!F$29</f>
        <v>0</v>
      </c>
      <c r="G55" s="1">
        <f>[12]Vendas!G$29</f>
        <v>0</v>
      </c>
      <c r="H55" s="1">
        <f>[12]Vendas!H$29</f>
        <v>0</v>
      </c>
      <c r="I55" s="1">
        <f>[12]Vendas!I$29</f>
        <v>0</v>
      </c>
    </row>
    <row r="56" spans="1:9">
      <c r="A56" s="3" t="s">
        <v>14</v>
      </c>
      <c r="B56" s="1">
        <f>[13]Vendas!B$29</f>
        <v>0</v>
      </c>
      <c r="C56" s="1">
        <f>[13]Vendas!C$29</f>
        <v>0</v>
      </c>
      <c r="D56" s="1">
        <f>[13]Vendas!D$29</f>
        <v>0</v>
      </c>
      <c r="E56" s="1" t="e">
        <f>[13]Vendas!E$29</f>
        <v>#DIV/0!</v>
      </c>
      <c r="F56" s="1">
        <f>[13]Vendas!F$29</f>
        <v>0</v>
      </c>
      <c r="G56" s="1">
        <f>[13]Vendas!G$29</f>
        <v>0</v>
      </c>
      <c r="H56" s="1">
        <f>[13]Vendas!H$29</f>
        <v>0</v>
      </c>
      <c r="I56" s="1">
        <f>[13]Vendas!I$29</f>
        <v>0</v>
      </c>
    </row>
    <row r="57" spans="1:9">
      <c r="A57" s="4" t="s">
        <v>15</v>
      </c>
      <c r="B57" s="6">
        <f>SUM(B44:B56)</f>
        <v>196155.59</v>
      </c>
      <c r="C57" s="6">
        <f t="shared" ref="C57:I57" si="0">SUM(C44:C56)</f>
        <v>0</v>
      </c>
      <c r="D57" s="6">
        <f t="shared" si="0"/>
        <v>13</v>
      </c>
      <c r="E57" s="6">
        <f>SUMIF(E44:E56,"&gt;=0")</f>
        <v>322.62432565789476</v>
      </c>
      <c r="F57" s="6">
        <f t="shared" si="0"/>
        <v>608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:BA57"/>
  <sheetViews>
    <sheetView topLeftCell="A41" workbookViewId="0">
      <selection activeCell="K47" sqref="K47"/>
    </sheetView>
  </sheetViews>
  <sheetFormatPr defaultRowHeight="15"/>
  <cols>
    <col min="1" max="16384" width="9.140625" style="1"/>
  </cols>
  <sheetData>
    <row r="1" spans="1:53">
      <c r="A1" s="7"/>
      <c r="B1" s="7"/>
      <c r="C1" s="7"/>
      <c r="D1" s="9"/>
      <c r="E1" s="9"/>
      <c r="F1" s="9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3" ht="18">
      <c r="A2" s="19"/>
      <c r="B2" s="19"/>
      <c r="C2" s="19"/>
      <c r="D2" s="22"/>
      <c r="E2" s="22"/>
      <c r="F2" s="9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</row>
    <row r="3" spans="1:53">
      <c r="A3" s="7"/>
      <c r="B3" s="7"/>
      <c r="C3" s="7"/>
      <c r="D3" s="9"/>
      <c r="E3" s="9"/>
      <c r="F3" s="9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</row>
    <row r="4" spans="1:5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</row>
    <row r="5" spans="1:5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</row>
    <row r="6" spans="1:5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</row>
    <row r="7" spans="1:53" ht="15" customHeight="1">
      <c r="A7" s="23" t="s">
        <v>37</v>
      </c>
      <c r="B7" s="23"/>
      <c r="C7" s="23"/>
      <c r="D7" s="23"/>
    </row>
    <row r="8" spans="1:53">
      <c r="A8" s="23"/>
      <c r="B8" s="23"/>
      <c r="C8" s="23"/>
      <c r="D8" s="23"/>
    </row>
    <row r="43" spans="1:20" ht="90.75" thickBot="1">
      <c r="B43" s="5" t="s">
        <v>1</v>
      </c>
      <c r="C43" s="5" t="s">
        <v>33</v>
      </c>
      <c r="D43" s="5" t="s">
        <v>34</v>
      </c>
      <c r="E43" s="5" t="s">
        <v>38</v>
      </c>
      <c r="F43" s="5" t="s">
        <v>39</v>
      </c>
      <c r="G43" s="5" t="s">
        <v>35</v>
      </c>
      <c r="H43" s="5" t="s">
        <v>0</v>
      </c>
      <c r="I43" s="5" t="s">
        <v>36</v>
      </c>
      <c r="L43" s="15" t="s">
        <v>40</v>
      </c>
      <c r="M43" s="15" t="s">
        <v>41</v>
      </c>
      <c r="N43" s="15" t="s">
        <v>42</v>
      </c>
      <c r="O43" s="15" t="s">
        <v>43</v>
      </c>
      <c r="P43" s="15" t="s">
        <v>44</v>
      </c>
      <c r="Q43" s="15" t="s">
        <v>45</v>
      </c>
      <c r="R43" s="15" t="s">
        <v>46</v>
      </c>
      <c r="S43" s="16" t="s">
        <v>47</v>
      </c>
      <c r="T43" s="15" t="s">
        <v>48</v>
      </c>
    </row>
    <row r="44" spans="1:20" ht="16.5" thickTop="1" thickBot="1">
      <c r="A44" s="3" t="s">
        <v>2</v>
      </c>
      <c r="B44" s="1">
        <f>[1]Vendas!B$30</f>
        <v>0</v>
      </c>
      <c r="C44" s="1">
        <f>[1]Vendas!C$30</f>
        <v>0</v>
      </c>
      <c r="D44" s="1">
        <f>[1]Vendas!D$30</f>
        <v>0</v>
      </c>
      <c r="E44" s="1" t="e">
        <f>[1]Vendas!E$30</f>
        <v>#DIV/0!</v>
      </c>
      <c r="F44" s="1">
        <f>[1]Vendas!F$30</f>
        <v>0</v>
      </c>
      <c r="G44" s="1">
        <f>[1]Vendas!G$30</f>
        <v>0</v>
      </c>
      <c r="H44" s="1">
        <f>[1]Vendas!H$30</f>
        <v>0</v>
      </c>
      <c r="I44" s="1">
        <f>[1]Vendas!I$30</f>
        <v>0</v>
      </c>
      <c r="K44" s="17" t="s">
        <v>49</v>
      </c>
      <c r="L44" s="18">
        <f>[14]Janeiro!T$40</f>
        <v>0</v>
      </c>
      <c r="M44" s="18">
        <f>[14]Janeiro!U$40</f>
        <v>0</v>
      </c>
      <c r="N44" s="18">
        <f>[14]Janeiro!V$40</f>
        <v>0</v>
      </c>
      <c r="O44" s="18">
        <f>[14]Janeiro!W$40</f>
        <v>0</v>
      </c>
      <c r="P44" s="18">
        <f>[14]Janeiro!X$40</f>
        <v>0</v>
      </c>
      <c r="Q44" s="18">
        <f>[14]Janeiro!Y$40</f>
        <v>0</v>
      </c>
      <c r="R44" s="18">
        <f>[14]Janeiro!Z$40</f>
        <v>0</v>
      </c>
      <c r="S44" s="18">
        <f>[14]Janeiro!AA$40</f>
        <v>0</v>
      </c>
      <c r="T44" s="18">
        <f>[14]Janeiro!AB$40</f>
        <v>0</v>
      </c>
    </row>
    <row r="45" spans="1:20" ht="16.5" thickTop="1" thickBot="1">
      <c r="A45" s="3" t="s">
        <v>3</v>
      </c>
      <c r="B45" s="1">
        <f>[2]Vendas!B$30</f>
        <v>25008.28</v>
      </c>
      <c r="C45" s="1">
        <f>[2]Vendas!C$30</f>
        <v>0</v>
      </c>
      <c r="D45" s="1">
        <f>[2]Vendas!D$30</f>
        <v>0</v>
      </c>
      <c r="E45" s="1">
        <f>[2]Vendas!E$30</f>
        <v>182.54218978102188</v>
      </c>
      <c r="F45" s="1">
        <f>[2]Vendas!F$30</f>
        <v>137</v>
      </c>
      <c r="G45" s="1">
        <f>[2]Vendas!G$30</f>
        <v>0</v>
      </c>
      <c r="H45" s="1">
        <f>[2]Vendas!H$30</f>
        <v>0</v>
      </c>
      <c r="I45" s="1">
        <f>[2]Vendas!I$30</f>
        <v>0</v>
      </c>
      <c r="K45" s="17" t="s">
        <v>50</v>
      </c>
      <c r="L45" s="18">
        <f>[14]Julho!T$40</f>
        <v>0</v>
      </c>
      <c r="M45" s="18">
        <f>[14]Julho!U$40</f>
        <v>0</v>
      </c>
      <c r="N45" s="18">
        <f>[14]Julho!V$40</f>
        <v>0</v>
      </c>
      <c r="O45" s="18">
        <f>[14]Julho!W$40</f>
        <v>0</v>
      </c>
      <c r="P45" s="18">
        <f>[14]Julho!X$40</f>
        <v>0</v>
      </c>
      <c r="Q45" s="18">
        <f>[14]Julho!Y$40</f>
        <v>0</v>
      </c>
      <c r="R45" s="18">
        <f>[14]Julho!Z$40</f>
        <v>0</v>
      </c>
      <c r="S45" s="18">
        <f>[14]Julho!AA$40</f>
        <v>0</v>
      </c>
      <c r="T45" s="18">
        <f>[14]Julho!AB$40</f>
        <v>0</v>
      </c>
    </row>
    <row r="46" spans="1:20" ht="16.5" thickTop="1" thickBot="1">
      <c r="A46" s="3" t="s">
        <v>4</v>
      </c>
      <c r="B46" s="1">
        <f>[3]Vendas!B$30</f>
        <v>0</v>
      </c>
      <c r="C46" s="1">
        <f>[3]Vendas!C$30</f>
        <v>0</v>
      </c>
      <c r="D46" s="1">
        <f>[3]Vendas!D$30</f>
        <v>0</v>
      </c>
      <c r="E46" s="1" t="e">
        <f>[3]Vendas!E$30</f>
        <v>#DIV/0!</v>
      </c>
      <c r="F46" s="1">
        <f>[3]Vendas!F$30</f>
        <v>0</v>
      </c>
      <c r="G46" s="1">
        <f>[3]Vendas!G$30</f>
        <v>0</v>
      </c>
      <c r="H46" s="1">
        <f>[3]Vendas!H$30</f>
        <v>0</v>
      </c>
      <c r="I46" s="1">
        <f>[3]Vendas!I$30</f>
        <v>0</v>
      </c>
      <c r="K46" s="17" t="s">
        <v>51</v>
      </c>
      <c r="L46" s="18">
        <f>[14]Novembro!T$40</f>
        <v>0</v>
      </c>
      <c r="M46" s="18">
        <f>[14]Novembro!U$40</f>
        <v>0</v>
      </c>
      <c r="N46" s="18">
        <f>[14]Novembro!V$40</f>
        <v>0</v>
      </c>
      <c r="O46" s="18">
        <f>[14]Novembro!W$40</f>
        <v>0</v>
      </c>
      <c r="P46" s="18">
        <f>[14]Novembro!X$40</f>
        <v>0</v>
      </c>
      <c r="Q46" s="18">
        <f>[14]Novembro!Y$40</f>
        <v>0</v>
      </c>
      <c r="R46" s="18">
        <f>[14]Novembro!Z$40</f>
        <v>0</v>
      </c>
      <c r="S46" s="18">
        <f>[14]Novembro!AA$40</f>
        <v>0</v>
      </c>
      <c r="T46" s="18">
        <f>[14]Novembro!AB$40</f>
        <v>0</v>
      </c>
    </row>
    <row r="47" spans="1:20" ht="15.75" thickTop="1">
      <c r="A47" s="3" t="s">
        <v>5</v>
      </c>
      <c r="B47" s="1">
        <f>[4]Vendas!B$30</f>
        <v>0</v>
      </c>
      <c r="C47" s="1">
        <f>[4]Vendas!C$30</f>
        <v>0</v>
      </c>
      <c r="D47" s="1">
        <f>[4]Vendas!D$30</f>
        <v>0</v>
      </c>
      <c r="E47" s="1" t="e">
        <f>[4]Vendas!E$30</f>
        <v>#DIV/0!</v>
      </c>
      <c r="F47" s="1">
        <f>[4]Vendas!F$30</f>
        <v>0</v>
      </c>
      <c r="G47" s="1">
        <f>[4]Vendas!G$30</f>
        <v>0</v>
      </c>
      <c r="H47" s="1">
        <f>[4]Vendas!H$30</f>
        <v>0</v>
      </c>
      <c r="I47" s="1">
        <f>[4]Vendas!I$30</f>
        <v>0</v>
      </c>
    </row>
    <row r="48" spans="1:20">
      <c r="A48" s="3" t="s">
        <v>6</v>
      </c>
      <c r="B48" s="1">
        <f>[5]Vendas!B$30</f>
        <v>0</v>
      </c>
      <c r="C48" s="1">
        <f>[5]Vendas!C$30</f>
        <v>0</v>
      </c>
      <c r="D48" s="1">
        <f>[5]Vendas!D$30</f>
        <v>0</v>
      </c>
      <c r="E48" s="1" t="e">
        <f>[5]Vendas!E$30</f>
        <v>#DIV/0!</v>
      </c>
      <c r="F48" s="1">
        <f>[5]Vendas!F$30</f>
        <v>0</v>
      </c>
      <c r="G48" s="1">
        <f>[5]Vendas!G$30</f>
        <v>0</v>
      </c>
      <c r="H48" s="1">
        <f>[5]Vendas!H$30</f>
        <v>0</v>
      </c>
      <c r="I48" s="1">
        <f>[5]Vendas!I$30</f>
        <v>0</v>
      </c>
    </row>
    <row r="49" spans="1:9">
      <c r="A49" s="3" t="s">
        <v>7</v>
      </c>
      <c r="B49" s="1">
        <f>[6]Vendas!B$30</f>
        <v>0</v>
      </c>
      <c r="C49" s="1">
        <f>[6]Vendas!C$30</f>
        <v>0</v>
      </c>
      <c r="D49" s="1">
        <f>[6]Vendas!D$30</f>
        <v>0</v>
      </c>
      <c r="E49" s="1" t="e">
        <f>[6]Vendas!E$30</f>
        <v>#DIV/0!</v>
      </c>
      <c r="F49" s="1">
        <f>[6]Vendas!F$30</f>
        <v>0</v>
      </c>
      <c r="G49" s="1">
        <f>[6]Vendas!G$30</f>
        <v>0</v>
      </c>
      <c r="H49" s="1">
        <f>[6]Vendas!H$30</f>
        <v>0</v>
      </c>
      <c r="I49" s="1">
        <f>[6]Vendas!I$30</f>
        <v>0</v>
      </c>
    </row>
    <row r="50" spans="1:9">
      <c r="A50" s="3" t="s">
        <v>8</v>
      </c>
      <c r="B50" s="1">
        <f>[7]Vendas!B$30</f>
        <v>0</v>
      </c>
      <c r="C50" s="1">
        <f>[7]Vendas!C$30</f>
        <v>0</v>
      </c>
      <c r="D50" s="1">
        <f>[7]Vendas!D$30</f>
        <v>0</v>
      </c>
      <c r="E50" s="1" t="e">
        <f>[7]Vendas!E$30</f>
        <v>#DIV/0!</v>
      </c>
      <c r="F50" s="1">
        <f>[7]Vendas!F$30</f>
        <v>0</v>
      </c>
      <c r="G50" s="1">
        <f>[7]Vendas!G$30</f>
        <v>0</v>
      </c>
      <c r="H50" s="1">
        <f>[7]Vendas!H$30</f>
        <v>0</v>
      </c>
      <c r="I50" s="1">
        <f>[7]Vendas!I$30</f>
        <v>0</v>
      </c>
    </row>
    <row r="51" spans="1:9">
      <c r="A51" s="3" t="s">
        <v>9</v>
      </c>
      <c r="B51" s="1">
        <f>[8]Vendas!B$30</f>
        <v>0</v>
      </c>
      <c r="C51" s="1">
        <f>[8]Vendas!C$30</f>
        <v>0</v>
      </c>
      <c r="D51" s="1">
        <f>[8]Vendas!D$30</f>
        <v>0</v>
      </c>
      <c r="E51" s="1" t="e">
        <f>[8]Vendas!E$30</f>
        <v>#DIV/0!</v>
      </c>
      <c r="F51" s="1">
        <f>[8]Vendas!F$30</f>
        <v>0</v>
      </c>
      <c r="G51" s="1">
        <f>[8]Vendas!G$30</f>
        <v>0</v>
      </c>
      <c r="H51" s="1">
        <f>[8]Vendas!H$30</f>
        <v>0</v>
      </c>
      <c r="I51" s="1">
        <f>[8]Vendas!I$30</f>
        <v>0</v>
      </c>
    </row>
    <row r="52" spans="1:9">
      <c r="A52" s="3" t="s">
        <v>10</v>
      </c>
      <c r="B52" s="1">
        <f>[9]Vendas!B$30</f>
        <v>0</v>
      </c>
      <c r="C52" s="1">
        <f>[9]Vendas!C$30</f>
        <v>0</v>
      </c>
      <c r="D52" s="1">
        <f>[9]Vendas!D$30</f>
        <v>0</v>
      </c>
      <c r="E52" s="1" t="e">
        <f>[9]Vendas!E$30</f>
        <v>#DIV/0!</v>
      </c>
      <c r="F52" s="1">
        <f>[9]Vendas!F$30</f>
        <v>0</v>
      </c>
      <c r="G52" s="1">
        <f>[9]Vendas!G$30</f>
        <v>0</v>
      </c>
      <c r="H52" s="1">
        <f>[9]Vendas!H$30</f>
        <v>0</v>
      </c>
      <c r="I52" s="1">
        <f>[9]Vendas!I$30</f>
        <v>0</v>
      </c>
    </row>
    <row r="53" spans="1:9">
      <c r="A53" s="3" t="s">
        <v>11</v>
      </c>
      <c r="B53" s="1">
        <f>[10]Vendas!B$30</f>
        <v>0</v>
      </c>
      <c r="C53" s="1">
        <f>[10]Vendas!C$30</f>
        <v>0</v>
      </c>
      <c r="D53" s="1">
        <f>[10]Vendas!D$30</f>
        <v>0</v>
      </c>
      <c r="E53" s="1" t="e">
        <f>[10]Vendas!E$30</f>
        <v>#DIV/0!</v>
      </c>
      <c r="F53" s="1">
        <f>[10]Vendas!F$30</f>
        <v>0</v>
      </c>
      <c r="G53" s="1">
        <f>[10]Vendas!G$30</f>
        <v>0</v>
      </c>
      <c r="H53" s="1">
        <f>[10]Vendas!H$30</f>
        <v>0</v>
      </c>
      <c r="I53" s="1">
        <f>[10]Vendas!I$30</f>
        <v>0</v>
      </c>
    </row>
    <row r="54" spans="1:9">
      <c r="A54" s="3" t="s">
        <v>12</v>
      </c>
      <c r="B54" s="1">
        <f>[11]Vendas!B$30</f>
        <v>0</v>
      </c>
      <c r="C54" s="1">
        <f>[11]Vendas!C$30</f>
        <v>0</v>
      </c>
      <c r="D54" s="1">
        <f>[11]Vendas!D$30</f>
        <v>0</v>
      </c>
      <c r="E54" s="1" t="e">
        <f>[11]Vendas!E$30</f>
        <v>#DIV/0!</v>
      </c>
      <c r="F54" s="1">
        <f>[11]Vendas!F$30</f>
        <v>0</v>
      </c>
      <c r="G54" s="1">
        <f>[11]Vendas!G$30</f>
        <v>0</v>
      </c>
      <c r="H54" s="1">
        <f>[11]Vendas!H$30</f>
        <v>0</v>
      </c>
      <c r="I54" s="1">
        <f>[11]Vendas!I$30</f>
        <v>0</v>
      </c>
    </row>
    <row r="55" spans="1:9">
      <c r="A55" s="3" t="s">
        <v>13</v>
      </c>
      <c r="B55" s="1">
        <f>[12]Vendas!B$30</f>
        <v>0</v>
      </c>
      <c r="C55" s="1">
        <f>[12]Vendas!C$30</f>
        <v>0</v>
      </c>
      <c r="D55" s="1">
        <f>[12]Vendas!D$30</f>
        <v>0</v>
      </c>
      <c r="E55" s="1" t="e">
        <f>[12]Vendas!E$30</f>
        <v>#DIV/0!</v>
      </c>
      <c r="F55" s="1">
        <f>[12]Vendas!F$30</f>
        <v>0</v>
      </c>
      <c r="G55" s="1">
        <f>[12]Vendas!G$30</f>
        <v>0</v>
      </c>
      <c r="H55" s="1">
        <f>[12]Vendas!H$30</f>
        <v>0</v>
      </c>
      <c r="I55" s="1">
        <f>[12]Vendas!I$30</f>
        <v>0</v>
      </c>
    </row>
    <row r="56" spans="1:9">
      <c r="A56" s="3" t="s">
        <v>14</v>
      </c>
      <c r="B56" s="1">
        <f>[13]Vendas!B$30</f>
        <v>0</v>
      </c>
      <c r="C56" s="1">
        <f>[13]Vendas!C$30</f>
        <v>0</v>
      </c>
      <c r="D56" s="1">
        <f>[13]Vendas!D$30</f>
        <v>0</v>
      </c>
      <c r="E56" s="1" t="e">
        <f>[13]Vendas!E$30</f>
        <v>#DIV/0!</v>
      </c>
      <c r="F56" s="1">
        <f>[13]Vendas!F$30</f>
        <v>0</v>
      </c>
      <c r="G56" s="1">
        <f>[13]Vendas!G$30</f>
        <v>0</v>
      </c>
      <c r="H56" s="1">
        <f>[13]Vendas!H$30</f>
        <v>0</v>
      </c>
      <c r="I56" s="1">
        <f>[13]Vendas!I$30</f>
        <v>0</v>
      </c>
    </row>
    <row r="57" spans="1:9">
      <c r="A57" s="4" t="s">
        <v>15</v>
      </c>
      <c r="B57" s="6">
        <f>SUM(B44:B56)</f>
        <v>25008.28</v>
      </c>
      <c r="C57" s="6">
        <f t="shared" ref="C57:I57" si="0">SUM(C44:C56)</f>
        <v>0</v>
      </c>
      <c r="D57" s="6">
        <f t="shared" si="0"/>
        <v>0</v>
      </c>
      <c r="E57" s="6">
        <f>SUMIF(E44:E56,"&gt;=0")</f>
        <v>182.54218978102188</v>
      </c>
      <c r="F57" s="6">
        <f t="shared" si="0"/>
        <v>137</v>
      </c>
      <c r="G57" s="6">
        <f t="shared" si="0"/>
        <v>0</v>
      </c>
      <c r="H57" s="6">
        <f t="shared" si="0"/>
        <v>0</v>
      </c>
      <c r="I57" s="6">
        <f t="shared" si="0"/>
        <v>0</v>
      </c>
    </row>
  </sheetData>
  <sheetProtection sheet="1" objects="1" scenarios="1"/>
  <mergeCells count="3">
    <mergeCell ref="A2:C2"/>
    <mergeCell ref="D2:E2"/>
    <mergeCell ref="A7:D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18</vt:i4>
      </vt:variant>
      <vt:variant>
        <vt:lpstr>Intervalos com nome</vt:lpstr>
      </vt:variant>
      <vt:variant>
        <vt:i4>2</vt:i4>
      </vt:variant>
    </vt:vector>
  </HeadingPairs>
  <TitlesOfParts>
    <vt:vector size="20" baseType="lpstr">
      <vt:lpstr>Início</vt:lpstr>
      <vt:lpstr>Evolução</vt:lpstr>
      <vt:lpstr>Distribuição vendedor</vt:lpstr>
      <vt:lpstr>Adelar</vt:lpstr>
      <vt:lpstr>Assis</vt:lpstr>
      <vt:lpstr>Claiton</vt:lpstr>
      <vt:lpstr>Cleiton</vt:lpstr>
      <vt:lpstr>Diego</vt:lpstr>
      <vt:lpstr>Evandro</vt:lpstr>
      <vt:lpstr>Everaldy</vt:lpstr>
      <vt:lpstr>Ivo</vt:lpstr>
      <vt:lpstr>Jânio</vt:lpstr>
      <vt:lpstr>Junior</vt:lpstr>
      <vt:lpstr>Lúcio</vt:lpstr>
      <vt:lpstr>Nelson</vt:lpstr>
      <vt:lpstr>Valdir</vt:lpstr>
      <vt:lpstr>Vanderley</vt:lpstr>
      <vt:lpstr>Talita</vt:lpstr>
      <vt:lpstr>ind.vendas</vt:lpstr>
      <vt:lpstr>Mês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Inês Costa</dc:creator>
  <cp:lastModifiedBy>Inês</cp:lastModifiedBy>
  <dcterms:created xsi:type="dcterms:W3CDTF">2009-11-12T16:57:38Z</dcterms:created>
  <dcterms:modified xsi:type="dcterms:W3CDTF">2010-04-25T00:16:21Z</dcterms:modified>
</cp:coreProperties>
</file>